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905" yWindow="-15" windowWidth="10740" windowHeight="10230" tabRatio="742"/>
  </bookViews>
  <sheets>
    <sheet name="1 группа" sheetId="2" r:id="rId1"/>
    <sheet name="2 группа" sheetId="3" r:id="rId2"/>
    <sheet name="3 группа" sheetId="4" r:id="rId3"/>
    <sheet name="4а группа" sheetId="5" r:id="rId4"/>
    <sheet name="4б группа" sheetId="52" r:id="rId5"/>
    <sheet name="5 группа" sheetId="6" r:id="rId6"/>
    <sheet name="6 группа" sheetId="7" r:id="rId7"/>
    <sheet name="7 группа" sheetId="9" r:id="rId8"/>
  </sheets>
  <externalReferences>
    <externalReference r:id="rId9"/>
  </externalReferences>
  <definedNames>
    <definedName name="Excel_BuiltIn_Print_Area_4_1" localSheetId="1">#REF!</definedName>
    <definedName name="Excel_BuiltIn_Print_Area_4_1" localSheetId="2">#REF!</definedName>
    <definedName name="Excel_BuiltIn_Print_Area_4_1" localSheetId="3">#REF!</definedName>
    <definedName name="Excel_BuiltIn_Print_Area_4_1" localSheetId="4">#REF!</definedName>
    <definedName name="Excel_BuiltIn_Print_Area_4_1" localSheetId="5">#REF!</definedName>
    <definedName name="Excel_BuiltIn_Print_Area_4_1" localSheetId="6">#REF!</definedName>
    <definedName name="Excel_BuiltIn_Print_Area_4_1" localSheetId="7">#REF!</definedName>
    <definedName name="Excel_BuiltIn_Print_Area_4_1">#REF!</definedName>
    <definedName name="вав" localSheetId="4">#REF!</definedName>
    <definedName name="вав">#REF!</definedName>
    <definedName name="фыф" localSheetId="4">#REF!</definedName>
    <definedName name="фыф">#REF!</definedName>
  </definedNames>
  <calcPr calcId="145621"/>
</workbook>
</file>

<file path=xl/calcChain.xml><?xml version="1.0" encoding="utf-8"?>
<calcChain xmlns="http://schemas.openxmlformats.org/spreadsheetml/2006/main">
  <c r="H12" i="7" l="1"/>
  <c r="H15" i="6"/>
  <c r="H26" i="52"/>
  <c r="H61" i="5"/>
  <c r="H14" i="4"/>
  <c r="U25" i="52" l="1"/>
  <c r="U30" i="9"/>
  <c r="U32" i="9" s="1"/>
  <c r="U9" i="7"/>
  <c r="U10" i="7" s="1"/>
  <c r="U12" i="6"/>
  <c r="U14" i="6" s="1"/>
  <c r="U23" i="52"/>
  <c r="U24" i="52" s="1"/>
  <c r="U58" i="5"/>
  <c r="U60" i="5" s="1"/>
  <c r="U11" i="4"/>
  <c r="U12" i="4" s="1"/>
  <c r="U59" i="5" l="1"/>
  <c r="U13" i="6"/>
  <c r="U31" i="9"/>
  <c r="U13" i="4"/>
  <c r="U11" i="7"/>
  <c r="AO23" i="52" l="1"/>
  <c r="AN23" i="52"/>
  <c r="AM23" i="52"/>
  <c r="AJ23" i="52"/>
  <c r="AH23" i="52"/>
  <c r="AG23" i="52"/>
  <c r="AF23" i="52"/>
  <c r="AD23" i="52"/>
  <c r="AC23" i="52"/>
  <c r="AA23" i="52"/>
  <c r="Z23" i="52"/>
  <c r="K23" i="52"/>
  <c r="K24" i="52" s="1"/>
  <c r="J23" i="52"/>
  <c r="I23" i="52"/>
  <c r="G23" i="52"/>
  <c r="AE22" i="52"/>
  <c r="AP22" i="52" s="1"/>
  <c r="AE21" i="52"/>
  <c r="AP21" i="52" s="1"/>
  <c r="AE20" i="52"/>
  <c r="AP20" i="52" s="1"/>
  <c r="AE19" i="52"/>
  <c r="AP19" i="52" s="1"/>
  <c r="AE18" i="52"/>
  <c r="AP18" i="52" s="1"/>
  <c r="AE17" i="52"/>
  <c r="AP17" i="52" s="1"/>
  <c r="AE16" i="52"/>
  <c r="AP16" i="52" s="1"/>
  <c r="AE15" i="52"/>
  <c r="AP15" i="52" s="1"/>
  <c r="AE14" i="52"/>
  <c r="AP14" i="52" s="1"/>
  <c r="AE13" i="52"/>
  <c r="AP13" i="52" s="1"/>
  <c r="AE12" i="52"/>
  <c r="AP12" i="52" s="1"/>
  <c r="AE11" i="52"/>
  <c r="AP11" i="52" s="1"/>
  <c r="AE10" i="52"/>
  <c r="AP10" i="52" s="1"/>
  <c r="AE9" i="52"/>
  <c r="AP9" i="52" s="1"/>
  <c r="AE8" i="52"/>
  <c r="AP8" i="52" s="1"/>
  <c r="AE7" i="52"/>
  <c r="AP7" i="52" s="1"/>
  <c r="AE6" i="52"/>
  <c r="AP6" i="52" s="1"/>
  <c r="AE5" i="52"/>
  <c r="AP5" i="52" s="1"/>
  <c r="AE4" i="52"/>
  <c r="AP4" i="52" s="1"/>
  <c r="AE23" i="52" l="1"/>
  <c r="AP23" i="52"/>
  <c r="I11" i="4"/>
  <c r="G30" i="9"/>
  <c r="I30" i="9"/>
  <c r="G9" i="7"/>
  <c r="I9" i="7"/>
  <c r="G12" i="6"/>
  <c r="I12" i="6"/>
  <c r="G58" i="5"/>
  <c r="I58" i="5"/>
  <c r="G11" i="4"/>
  <c r="AE5" i="9" l="1"/>
  <c r="AE30" i="9" s="1"/>
  <c r="AE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4" i="9"/>
  <c r="AE5" i="7"/>
  <c r="AE6" i="7"/>
  <c r="AE7" i="7"/>
  <c r="AE8" i="7"/>
  <c r="AE4" i="7"/>
  <c r="AE5" i="6"/>
  <c r="AE12" i="6" s="1"/>
  <c r="AE6" i="6"/>
  <c r="AE7" i="6"/>
  <c r="AE8" i="6"/>
  <c r="AE9" i="6"/>
  <c r="AE10" i="6"/>
  <c r="AE11" i="6"/>
  <c r="AE4" i="6"/>
  <c r="AE5" i="4"/>
  <c r="AE11" i="4" s="1"/>
  <c r="AE6" i="4"/>
  <c r="AE7" i="4"/>
  <c r="AE8" i="4"/>
  <c r="AE9" i="4"/>
  <c r="AE10" i="4"/>
  <c r="AE4" i="4"/>
  <c r="AE5" i="3"/>
  <c r="AE6" i="3"/>
  <c r="AE7" i="3"/>
  <c r="AE36" i="3" s="1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4" i="3"/>
  <c r="AE5" i="2"/>
  <c r="AE6" i="2"/>
  <c r="AE4" i="2"/>
  <c r="AE7" i="2" s="1"/>
  <c r="AE57" i="5"/>
  <c r="AE56" i="5"/>
  <c r="AE55" i="5"/>
  <c r="AE54" i="5"/>
  <c r="AE53" i="5"/>
  <c r="AE52" i="5"/>
  <c r="AE51" i="5"/>
  <c r="AE50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5" i="5"/>
  <c r="AE4" i="5"/>
  <c r="AE9" i="7"/>
  <c r="AC9" i="7"/>
  <c r="AC12" i="6"/>
  <c r="AC58" i="5"/>
  <c r="AC31" i="9" s="1"/>
  <c r="AC11" i="4"/>
  <c r="AC36" i="3"/>
  <c r="AC7" i="2"/>
  <c r="AC30" i="9"/>
  <c r="AO58" i="5"/>
  <c r="AN58" i="5"/>
  <c r="AM58" i="5"/>
  <c r="AJ58" i="5"/>
  <c r="AH58" i="5"/>
  <c r="AG58" i="5"/>
  <c r="AF58" i="5"/>
  <c r="AD58" i="5"/>
  <c r="AA58" i="5"/>
  <c r="Z58" i="5"/>
  <c r="K58" i="5"/>
  <c r="K59" i="5" s="1"/>
  <c r="J58" i="5"/>
  <c r="AP4" i="5"/>
  <c r="AE58" i="5" l="1"/>
  <c r="AE31" i="9" s="1"/>
  <c r="AE32" i="9" s="1"/>
  <c r="AC32" i="9"/>
  <c r="AO30" i="9"/>
  <c r="AN30" i="9"/>
  <c r="AM30" i="9"/>
  <c r="AO9" i="7"/>
  <c r="AN9" i="7"/>
  <c r="AM9" i="7"/>
  <c r="AO12" i="6"/>
  <c r="AN12" i="6"/>
  <c r="AM12" i="6"/>
  <c r="AO11" i="4"/>
  <c r="AN11" i="4"/>
  <c r="AM11" i="4"/>
  <c r="AO36" i="3"/>
  <c r="AN36" i="3"/>
  <c r="AM36" i="3"/>
  <c r="AO7" i="2"/>
  <c r="AN7" i="2"/>
  <c r="AM7" i="2"/>
  <c r="AJ36" i="3" l="1"/>
  <c r="AH36" i="3"/>
  <c r="AG36" i="3"/>
  <c r="AF36" i="3"/>
  <c r="AD36" i="3"/>
  <c r="AA36" i="3"/>
  <c r="Z36" i="3"/>
  <c r="K36" i="3"/>
  <c r="J36" i="3"/>
  <c r="AP4" i="3"/>
  <c r="AP5" i="3"/>
  <c r="AP6" i="3"/>
  <c r="AP7" i="3"/>
  <c r="AP8" i="3"/>
  <c r="AP9" i="3"/>
  <c r="AP10" i="3"/>
  <c r="AD30" i="9"/>
  <c r="AD9" i="7"/>
  <c r="AD12" i="6"/>
  <c r="AD11" i="4"/>
  <c r="K11" i="4"/>
  <c r="K12" i="4" s="1"/>
  <c r="AD7" i="2"/>
  <c r="AP5" i="9"/>
  <c r="AP6" i="9"/>
  <c r="AP7" i="9"/>
  <c r="AP8" i="9"/>
  <c r="AP9" i="9"/>
  <c r="AP10" i="9"/>
  <c r="AP11" i="9"/>
  <c r="AP12" i="9"/>
  <c r="AP13" i="9"/>
  <c r="AP14" i="9"/>
  <c r="AP15" i="9"/>
  <c r="AP16" i="9"/>
  <c r="AP17" i="9"/>
  <c r="AP18" i="9"/>
  <c r="AP19" i="9"/>
  <c r="AP20" i="9"/>
  <c r="AP21" i="9"/>
  <c r="AP22" i="9"/>
  <c r="AP23" i="9"/>
  <c r="AP24" i="9"/>
  <c r="AP25" i="9"/>
  <c r="AP26" i="9"/>
  <c r="AP27" i="9"/>
  <c r="AP28" i="9"/>
  <c r="AP29" i="9"/>
  <c r="AP4" i="9"/>
  <c r="AJ30" i="9"/>
  <c r="AH30" i="9"/>
  <c r="AG30" i="9"/>
  <c r="AF30" i="9"/>
  <c r="AA30" i="9"/>
  <c r="Z30" i="9"/>
  <c r="K30" i="9"/>
  <c r="J30" i="9"/>
  <c r="AJ9" i="7"/>
  <c r="AH9" i="7"/>
  <c r="AG9" i="7"/>
  <c r="AF9" i="7"/>
  <c r="AA9" i="7"/>
  <c r="Z9" i="7"/>
  <c r="AP4" i="7"/>
  <c r="AP5" i="7"/>
  <c r="AP6" i="7"/>
  <c r="AP7" i="7"/>
  <c r="AP8" i="7"/>
  <c r="K9" i="7"/>
  <c r="K10" i="7" s="1"/>
  <c r="J9" i="7"/>
  <c r="AF12" i="6"/>
  <c r="AJ12" i="6"/>
  <c r="AH12" i="6"/>
  <c r="AG12" i="6"/>
  <c r="AA12" i="6"/>
  <c r="Z12" i="6"/>
  <c r="K12" i="6"/>
  <c r="K13" i="6" s="1"/>
  <c r="J12" i="6"/>
  <c r="AP5" i="6"/>
  <c r="AP6" i="6"/>
  <c r="AP7" i="6"/>
  <c r="AP8" i="6"/>
  <c r="AP9" i="6"/>
  <c r="AP10" i="6"/>
  <c r="AP11" i="6"/>
  <c r="AP4" i="6"/>
  <c r="AP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" i="5"/>
  <c r="AP5" i="4"/>
  <c r="AP6" i="4"/>
  <c r="AP7" i="4"/>
  <c r="AP8" i="4"/>
  <c r="AP9" i="4"/>
  <c r="AP10" i="4"/>
  <c r="AP4" i="4"/>
  <c r="AJ11" i="4"/>
  <c r="AH11" i="4"/>
  <c r="AG11" i="4"/>
  <c r="AF11" i="4"/>
  <c r="AA11" i="4"/>
  <c r="Z11" i="4"/>
  <c r="J11" i="4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11" i="3"/>
  <c r="AJ7" i="2"/>
  <c r="AH7" i="2"/>
  <c r="AG7" i="2"/>
  <c r="AA7" i="2"/>
  <c r="Z7" i="2"/>
  <c r="AP5" i="2"/>
  <c r="AP6" i="2"/>
  <c r="AP4" i="2"/>
  <c r="AP7" i="2" s="1"/>
  <c r="AF7" i="2"/>
  <c r="K7" i="2"/>
  <c r="J7" i="2"/>
  <c r="AJ31" i="9" l="1"/>
  <c r="AJ32" i="9" s="1"/>
  <c r="J31" i="9"/>
  <c r="J32" i="9" s="1"/>
  <c r="AP30" i="9"/>
  <c r="K33" i="9"/>
  <c r="K31" i="9"/>
  <c r="K32" i="9" s="1"/>
  <c r="AA31" i="9"/>
  <c r="AA32" i="9" s="1"/>
  <c r="AP58" i="5"/>
  <c r="Z31" i="9"/>
  <c r="Z32" i="9" s="1"/>
  <c r="AP9" i="7"/>
  <c r="AP12" i="6"/>
  <c r="AP11" i="4"/>
  <c r="AP36" i="3"/>
  <c r="AP8" i="2" s="1"/>
</calcChain>
</file>

<file path=xl/comments1.xml><?xml version="1.0" encoding="utf-8"?>
<comments xmlns="http://schemas.openxmlformats.org/spreadsheetml/2006/main">
  <authors>
    <author>teh_5</author>
    <author>teh6</author>
  </authors>
  <commentList>
    <comment ref="AJ2" authorId="0">
      <text>
        <r>
          <rPr>
            <b/>
            <sz val="8"/>
            <color indexed="81"/>
            <rFont val="Tahoma"/>
            <family val="2"/>
            <charset val="204"/>
          </rPr>
          <t>teh_5:</t>
        </r>
        <r>
          <rPr>
            <sz val="8"/>
            <color indexed="81"/>
            <rFont val="Tahoma"/>
            <family val="2"/>
            <charset val="204"/>
          </rPr>
          <t xml:space="preserve">
Лестничные клетки+межкварт-ые площадки,тамбура,корридоры,холлы</t>
        </r>
      </text>
    </comment>
    <comment ref="AM3" authorId="1">
      <text>
        <r>
          <rPr>
            <b/>
            <sz val="8"/>
            <color indexed="81"/>
            <rFont val="Tahoma"/>
            <family val="2"/>
            <charset val="204"/>
          </rPr>
          <t>teh6:</t>
        </r>
        <r>
          <rPr>
            <sz val="8"/>
            <color indexed="81"/>
            <rFont val="Tahoma"/>
            <family val="2"/>
            <charset val="204"/>
          </rPr>
          <t xml:space="preserve">
Асфальтобетон</t>
        </r>
      </text>
    </comment>
    <comment ref="AN3" authorId="1">
      <text>
        <r>
          <rPr>
            <b/>
            <sz val="8"/>
            <color indexed="81"/>
            <rFont val="Tahoma"/>
            <family val="2"/>
            <charset val="204"/>
          </rPr>
          <t>teh6:</t>
        </r>
        <r>
          <rPr>
            <sz val="8"/>
            <color indexed="81"/>
            <rFont val="Tahoma"/>
            <family val="2"/>
            <charset val="204"/>
          </rPr>
          <t xml:space="preserve">
Щебень</t>
        </r>
      </text>
    </comment>
  </commentList>
</comments>
</file>

<file path=xl/comments2.xml><?xml version="1.0" encoding="utf-8"?>
<comments xmlns="http://schemas.openxmlformats.org/spreadsheetml/2006/main">
  <authors>
    <author>teh_5</author>
    <author>teh6</author>
  </authors>
  <commentList>
    <comment ref="AJ2" authorId="0">
      <text>
        <r>
          <rPr>
            <b/>
            <sz val="8"/>
            <color indexed="81"/>
            <rFont val="Tahoma"/>
            <family val="2"/>
            <charset val="204"/>
          </rPr>
          <t>teh_5:</t>
        </r>
        <r>
          <rPr>
            <sz val="8"/>
            <color indexed="81"/>
            <rFont val="Tahoma"/>
            <family val="2"/>
            <charset val="204"/>
          </rPr>
          <t xml:space="preserve">
Лестничные клетки+межкварт-ые площадки,тамбура,корридоры,холлы</t>
        </r>
      </text>
    </comment>
    <comment ref="AM3" authorId="1">
      <text>
        <r>
          <rPr>
            <b/>
            <sz val="8"/>
            <color indexed="81"/>
            <rFont val="Tahoma"/>
            <family val="2"/>
            <charset val="204"/>
          </rPr>
          <t>teh6:</t>
        </r>
        <r>
          <rPr>
            <sz val="8"/>
            <color indexed="81"/>
            <rFont val="Tahoma"/>
            <family val="2"/>
            <charset val="204"/>
          </rPr>
          <t xml:space="preserve">
Асфальтобетон</t>
        </r>
      </text>
    </comment>
    <comment ref="AN3" authorId="1">
      <text>
        <r>
          <rPr>
            <b/>
            <sz val="8"/>
            <color indexed="81"/>
            <rFont val="Tahoma"/>
            <family val="2"/>
            <charset val="204"/>
          </rPr>
          <t>teh6:</t>
        </r>
        <r>
          <rPr>
            <sz val="8"/>
            <color indexed="81"/>
            <rFont val="Tahoma"/>
            <family val="2"/>
            <charset val="204"/>
          </rPr>
          <t xml:space="preserve">
Щебень</t>
        </r>
      </text>
    </comment>
  </commentList>
</comments>
</file>

<file path=xl/comments3.xml><?xml version="1.0" encoding="utf-8"?>
<comments xmlns="http://schemas.openxmlformats.org/spreadsheetml/2006/main">
  <authors>
    <author>teh_5</author>
    <author>teh6</author>
  </authors>
  <commentList>
    <comment ref="AJ2" authorId="0">
      <text>
        <r>
          <rPr>
            <b/>
            <sz val="8"/>
            <color indexed="81"/>
            <rFont val="Tahoma"/>
            <family val="2"/>
            <charset val="204"/>
          </rPr>
          <t>teh_5:</t>
        </r>
        <r>
          <rPr>
            <sz val="8"/>
            <color indexed="81"/>
            <rFont val="Tahoma"/>
            <family val="2"/>
            <charset val="204"/>
          </rPr>
          <t xml:space="preserve">
Лестничные клетки+межкварт-ые площадки,тамбура,корридоры,холлы</t>
        </r>
      </text>
    </comment>
    <comment ref="AM3" authorId="1">
      <text>
        <r>
          <rPr>
            <b/>
            <sz val="8"/>
            <color indexed="81"/>
            <rFont val="Tahoma"/>
            <family val="2"/>
            <charset val="204"/>
          </rPr>
          <t>teh6:</t>
        </r>
        <r>
          <rPr>
            <sz val="8"/>
            <color indexed="81"/>
            <rFont val="Tahoma"/>
            <family val="2"/>
            <charset val="204"/>
          </rPr>
          <t xml:space="preserve">
Асфальтобетон</t>
        </r>
      </text>
    </comment>
    <comment ref="AN3" authorId="1">
      <text>
        <r>
          <rPr>
            <b/>
            <sz val="8"/>
            <color indexed="81"/>
            <rFont val="Tahoma"/>
            <family val="2"/>
            <charset val="204"/>
          </rPr>
          <t>teh6:</t>
        </r>
        <r>
          <rPr>
            <sz val="8"/>
            <color indexed="81"/>
            <rFont val="Tahoma"/>
            <family val="2"/>
            <charset val="204"/>
          </rPr>
          <t xml:space="preserve">
Щебень</t>
        </r>
      </text>
    </comment>
  </commentList>
</comments>
</file>

<file path=xl/comments4.xml><?xml version="1.0" encoding="utf-8"?>
<comments xmlns="http://schemas.openxmlformats.org/spreadsheetml/2006/main">
  <authors>
    <author>teh_5</author>
    <author>teh6</author>
  </authors>
  <commentList>
    <comment ref="AJ2" authorId="0">
      <text>
        <r>
          <rPr>
            <b/>
            <sz val="8"/>
            <color indexed="81"/>
            <rFont val="Tahoma"/>
            <family val="2"/>
            <charset val="204"/>
          </rPr>
          <t>teh_5:</t>
        </r>
        <r>
          <rPr>
            <sz val="8"/>
            <color indexed="81"/>
            <rFont val="Tahoma"/>
            <family val="2"/>
            <charset val="204"/>
          </rPr>
          <t xml:space="preserve">
Лестничные клетки+межкварт-ые площадки,тамбура,корридоры,холлы</t>
        </r>
      </text>
    </comment>
    <comment ref="AM3" authorId="1">
      <text>
        <r>
          <rPr>
            <b/>
            <sz val="8"/>
            <color indexed="81"/>
            <rFont val="Tahoma"/>
            <family val="2"/>
            <charset val="204"/>
          </rPr>
          <t>teh6:</t>
        </r>
        <r>
          <rPr>
            <sz val="8"/>
            <color indexed="81"/>
            <rFont val="Tahoma"/>
            <family val="2"/>
            <charset val="204"/>
          </rPr>
          <t xml:space="preserve">
Асфальтобетон</t>
        </r>
      </text>
    </comment>
    <comment ref="AN3" authorId="1">
      <text>
        <r>
          <rPr>
            <b/>
            <sz val="8"/>
            <color indexed="81"/>
            <rFont val="Tahoma"/>
            <family val="2"/>
            <charset val="204"/>
          </rPr>
          <t>teh6:</t>
        </r>
        <r>
          <rPr>
            <sz val="8"/>
            <color indexed="81"/>
            <rFont val="Tahoma"/>
            <family val="2"/>
            <charset val="204"/>
          </rPr>
          <t xml:space="preserve">
Щебень</t>
        </r>
      </text>
    </comment>
  </commentList>
</comments>
</file>

<file path=xl/comments5.xml><?xml version="1.0" encoding="utf-8"?>
<comments xmlns="http://schemas.openxmlformats.org/spreadsheetml/2006/main">
  <authors>
    <author>teh_5</author>
    <author>teh6</author>
  </authors>
  <commentList>
    <comment ref="AJ2" authorId="0">
      <text>
        <r>
          <rPr>
            <b/>
            <sz val="8"/>
            <color indexed="81"/>
            <rFont val="Tahoma"/>
            <family val="2"/>
            <charset val="204"/>
          </rPr>
          <t>teh_5:</t>
        </r>
        <r>
          <rPr>
            <sz val="8"/>
            <color indexed="81"/>
            <rFont val="Tahoma"/>
            <family val="2"/>
            <charset val="204"/>
          </rPr>
          <t xml:space="preserve">
Лестничные клетки+межкварт-ые площадки,тамбура,корридоры,холлы</t>
        </r>
      </text>
    </comment>
    <comment ref="AM3" authorId="1">
      <text>
        <r>
          <rPr>
            <b/>
            <sz val="8"/>
            <color indexed="81"/>
            <rFont val="Tahoma"/>
            <family val="2"/>
            <charset val="204"/>
          </rPr>
          <t>teh6:</t>
        </r>
        <r>
          <rPr>
            <sz val="8"/>
            <color indexed="81"/>
            <rFont val="Tahoma"/>
            <family val="2"/>
            <charset val="204"/>
          </rPr>
          <t xml:space="preserve">
Асфальтобетон</t>
        </r>
      </text>
    </comment>
    <comment ref="AN3" authorId="1">
      <text>
        <r>
          <rPr>
            <b/>
            <sz val="8"/>
            <color indexed="81"/>
            <rFont val="Tahoma"/>
            <family val="2"/>
            <charset val="204"/>
          </rPr>
          <t>teh6:</t>
        </r>
        <r>
          <rPr>
            <sz val="8"/>
            <color indexed="81"/>
            <rFont val="Tahoma"/>
            <family val="2"/>
            <charset val="204"/>
          </rPr>
          <t xml:space="preserve">
Щебень</t>
        </r>
      </text>
    </comment>
  </commentList>
</comments>
</file>

<file path=xl/comments6.xml><?xml version="1.0" encoding="utf-8"?>
<comments xmlns="http://schemas.openxmlformats.org/spreadsheetml/2006/main">
  <authors>
    <author>teh_5</author>
    <author>teh6</author>
  </authors>
  <commentList>
    <comment ref="AJ2" authorId="0">
      <text>
        <r>
          <rPr>
            <b/>
            <sz val="8"/>
            <color indexed="81"/>
            <rFont val="Tahoma"/>
            <family val="2"/>
            <charset val="204"/>
          </rPr>
          <t>teh_5:</t>
        </r>
        <r>
          <rPr>
            <sz val="8"/>
            <color indexed="81"/>
            <rFont val="Tahoma"/>
            <family val="2"/>
            <charset val="204"/>
          </rPr>
          <t xml:space="preserve">
Лестничные клетки+межкварт-ые площадки,тамбура,корридоры,холлы</t>
        </r>
      </text>
    </comment>
    <comment ref="AM3" authorId="1">
      <text>
        <r>
          <rPr>
            <b/>
            <sz val="8"/>
            <color indexed="81"/>
            <rFont val="Tahoma"/>
            <family val="2"/>
            <charset val="204"/>
          </rPr>
          <t>teh6:</t>
        </r>
        <r>
          <rPr>
            <sz val="8"/>
            <color indexed="81"/>
            <rFont val="Tahoma"/>
            <family val="2"/>
            <charset val="204"/>
          </rPr>
          <t xml:space="preserve">
Асфальтобетон</t>
        </r>
      </text>
    </comment>
    <comment ref="AN3" authorId="1">
      <text>
        <r>
          <rPr>
            <b/>
            <sz val="8"/>
            <color indexed="81"/>
            <rFont val="Tahoma"/>
            <family val="2"/>
            <charset val="204"/>
          </rPr>
          <t>teh6:</t>
        </r>
        <r>
          <rPr>
            <sz val="8"/>
            <color indexed="81"/>
            <rFont val="Tahoma"/>
            <family val="2"/>
            <charset val="204"/>
          </rPr>
          <t xml:space="preserve">
Щебень</t>
        </r>
      </text>
    </comment>
  </commentList>
</comments>
</file>

<file path=xl/comments7.xml><?xml version="1.0" encoding="utf-8"?>
<comments xmlns="http://schemas.openxmlformats.org/spreadsheetml/2006/main">
  <authors>
    <author>teh_5</author>
    <author>teh6</author>
  </authors>
  <commentList>
    <comment ref="AJ2" authorId="0">
      <text>
        <r>
          <rPr>
            <b/>
            <sz val="8"/>
            <color indexed="81"/>
            <rFont val="Tahoma"/>
            <family val="2"/>
            <charset val="204"/>
          </rPr>
          <t>teh_5:</t>
        </r>
        <r>
          <rPr>
            <sz val="8"/>
            <color indexed="81"/>
            <rFont val="Tahoma"/>
            <family val="2"/>
            <charset val="204"/>
          </rPr>
          <t xml:space="preserve">
Лестничные клетки+межкварт-ые площадки,тамбура,корридоры,холлы</t>
        </r>
      </text>
    </comment>
    <comment ref="AM3" authorId="1">
      <text>
        <r>
          <rPr>
            <b/>
            <sz val="8"/>
            <color indexed="81"/>
            <rFont val="Tahoma"/>
            <family val="2"/>
            <charset val="204"/>
          </rPr>
          <t>teh6:</t>
        </r>
        <r>
          <rPr>
            <sz val="8"/>
            <color indexed="81"/>
            <rFont val="Tahoma"/>
            <family val="2"/>
            <charset val="204"/>
          </rPr>
          <t xml:space="preserve">
Асфальтобетон</t>
        </r>
      </text>
    </comment>
    <comment ref="AN3" authorId="1">
      <text>
        <r>
          <rPr>
            <b/>
            <sz val="8"/>
            <color indexed="81"/>
            <rFont val="Tahoma"/>
            <family val="2"/>
            <charset val="204"/>
          </rPr>
          <t>teh6:</t>
        </r>
        <r>
          <rPr>
            <sz val="8"/>
            <color indexed="81"/>
            <rFont val="Tahoma"/>
            <family val="2"/>
            <charset val="204"/>
          </rPr>
          <t xml:space="preserve">
Щебень</t>
        </r>
      </text>
    </comment>
  </commentList>
</comments>
</file>

<file path=xl/comments8.xml><?xml version="1.0" encoding="utf-8"?>
<comments xmlns="http://schemas.openxmlformats.org/spreadsheetml/2006/main">
  <authors>
    <author>teh_5</author>
    <author>teh6</author>
  </authors>
  <commentList>
    <comment ref="AJ2" authorId="0">
      <text>
        <r>
          <rPr>
            <b/>
            <sz val="8"/>
            <color indexed="81"/>
            <rFont val="Tahoma"/>
            <family val="2"/>
            <charset val="204"/>
          </rPr>
          <t>teh_5:</t>
        </r>
        <r>
          <rPr>
            <sz val="8"/>
            <color indexed="81"/>
            <rFont val="Tahoma"/>
            <family val="2"/>
            <charset val="204"/>
          </rPr>
          <t xml:space="preserve">
Лестничные клетки+межкварт-ые площадки,тамбура,корридоры,холлы</t>
        </r>
      </text>
    </comment>
    <comment ref="AM3" authorId="1">
      <text>
        <r>
          <rPr>
            <b/>
            <sz val="8"/>
            <color indexed="81"/>
            <rFont val="Tahoma"/>
            <family val="2"/>
            <charset val="204"/>
          </rPr>
          <t>teh6:</t>
        </r>
        <r>
          <rPr>
            <sz val="8"/>
            <color indexed="81"/>
            <rFont val="Tahoma"/>
            <family val="2"/>
            <charset val="204"/>
          </rPr>
          <t xml:space="preserve">
Асфальтобетон</t>
        </r>
      </text>
    </comment>
    <comment ref="AN3" authorId="1">
      <text>
        <r>
          <rPr>
            <b/>
            <sz val="8"/>
            <color indexed="81"/>
            <rFont val="Tahoma"/>
            <family val="2"/>
            <charset val="204"/>
          </rPr>
          <t>teh6:</t>
        </r>
        <r>
          <rPr>
            <sz val="8"/>
            <color indexed="81"/>
            <rFont val="Tahoma"/>
            <family val="2"/>
            <charset val="204"/>
          </rPr>
          <t xml:space="preserve">
Щебень</t>
        </r>
      </text>
    </comment>
  </commentList>
</comments>
</file>

<file path=xl/sharedStrings.xml><?xml version="1.0" encoding="utf-8"?>
<sst xmlns="http://schemas.openxmlformats.org/spreadsheetml/2006/main" count="3025" uniqueCount="359">
  <si>
    <t>№</t>
  </si>
  <si>
    <t>количество мусоропроводов, шт.</t>
  </si>
  <si>
    <t>адрес по данным БТИ</t>
  </si>
  <si>
    <t>год постройки</t>
  </si>
  <si>
    <t>срок эксплуатации, лет</t>
  </si>
  <si>
    <t>материал стен</t>
  </si>
  <si>
    <t>материал кровли</t>
  </si>
  <si>
    <t>количество этажей</t>
  </si>
  <si>
    <t>количество подъездов</t>
  </si>
  <si>
    <t>количество лифтов, шт.</t>
  </si>
  <si>
    <t>количество квартир, шт.</t>
  </si>
  <si>
    <t>количество жильцов, чел.</t>
  </si>
  <si>
    <t>кубатура строения, м. куб.</t>
  </si>
  <si>
    <t>площадь кровли, кв.м</t>
  </si>
  <si>
    <t>площадь подвалов, кв.м</t>
  </si>
  <si>
    <t>общая площадь дома всего, кв.м.</t>
  </si>
  <si>
    <t>общая площадь квартир, кв.м</t>
  </si>
  <si>
    <t>общая площадь нежилых помещений</t>
  </si>
  <si>
    <t>площадь чердаков и (или) технических этажей, кв.м</t>
  </si>
  <si>
    <t>уровень благоустройства</t>
  </si>
  <si>
    <t>водопровод, канализация, ванна и ГВС (да/нет)</t>
  </si>
  <si>
    <t>наличие отопления</t>
  </si>
  <si>
    <t>централизованное от ТЭЦ или котельной (да/нет)</t>
  </si>
  <si>
    <t>местное (крышные котельные) (да/нет)</t>
  </si>
  <si>
    <t>печное отопление (да/нет)</t>
  </si>
  <si>
    <t>количество силовых установок, шт.</t>
  </si>
  <si>
    <t>световые домовые знаки и уличные указатели, шт.</t>
  </si>
  <si>
    <t>электропроводка</t>
  </si>
  <si>
    <t>открытая (да/нет)</t>
  </si>
  <si>
    <t>скрытая (да/нет)</t>
  </si>
  <si>
    <t>количество систем ДУ и ОПС, шт.</t>
  </si>
  <si>
    <t>мусоропровод наличие (да/нет)</t>
  </si>
  <si>
    <t>дата последнего капитального ремонта</t>
  </si>
  <si>
    <t>нахождение мусорных камер (цоколь, 1-ый этаж, подвал)</t>
  </si>
  <si>
    <t>тип мусороприемника (переносной, контейнер, бункер)</t>
  </si>
  <si>
    <t>система вывоза мусора (опорожнения/сменная)</t>
  </si>
  <si>
    <t>Придомовая территория, кв.м</t>
  </si>
  <si>
    <t>без покрытия</t>
  </si>
  <si>
    <t>газоны</t>
  </si>
  <si>
    <t>с усовершенство-ванным покрытием</t>
  </si>
  <si>
    <t>площадь лестничных клеток, кв.м</t>
  </si>
  <si>
    <t>площадь коридоров и холов, кв.м</t>
  </si>
  <si>
    <r>
      <t xml:space="preserve">водопровод, канализация, </t>
    </r>
    <r>
      <rPr>
        <b/>
        <sz val="12"/>
        <color indexed="10"/>
        <rFont val="Times New Roman"/>
        <family val="1"/>
        <charset val="204"/>
      </rPr>
      <t>без ванн и ГВС</t>
    </r>
    <r>
      <rPr>
        <b/>
        <sz val="12"/>
        <color indexed="8"/>
        <rFont val="Times New Roman"/>
        <family val="1"/>
        <charset val="204"/>
      </rPr>
      <t xml:space="preserve"> (да/нет)</t>
    </r>
  </si>
  <si>
    <r>
      <t xml:space="preserve">водопровод, канализация, ванны, </t>
    </r>
    <r>
      <rPr>
        <b/>
        <sz val="12"/>
        <color indexed="10"/>
        <rFont val="Times New Roman"/>
        <family val="1"/>
        <charset val="204"/>
      </rPr>
      <t xml:space="preserve">без ГВС </t>
    </r>
    <r>
      <rPr>
        <b/>
        <sz val="12"/>
        <rFont val="Times New Roman"/>
        <family val="1"/>
        <charset val="204"/>
      </rPr>
      <t>(да/нет)</t>
    </r>
  </si>
  <si>
    <t>Бауманская 2</t>
  </si>
  <si>
    <t>Бауманская 4</t>
  </si>
  <si>
    <t>Бауманская 6</t>
  </si>
  <si>
    <t>Бауманская 14</t>
  </si>
  <si>
    <t>Бауманская 16</t>
  </si>
  <si>
    <t>Бауманская 18</t>
  </si>
  <si>
    <t>Бауманская 20</t>
  </si>
  <si>
    <t>Бауманская 22</t>
  </si>
  <si>
    <t>Бауманская 24</t>
  </si>
  <si>
    <t>Бауманская 26</t>
  </si>
  <si>
    <t>Бауманская 28</t>
  </si>
  <si>
    <t>Бауманская 30</t>
  </si>
  <si>
    <t>Бауманская 34</t>
  </si>
  <si>
    <t>Горняков 3</t>
  </si>
  <si>
    <t>Горняков 5</t>
  </si>
  <si>
    <t>Горняков 7</t>
  </si>
  <si>
    <t>Горняков 11</t>
  </si>
  <si>
    <t>Горняков 15</t>
  </si>
  <si>
    <t>Горняков 17</t>
  </si>
  <si>
    <t>Диксона 4</t>
  </si>
  <si>
    <t>Диксона 5</t>
  </si>
  <si>
    <t>Диксона 6</t>
  </si>
  <si>
    <t>Диксона 7</t>
  </si>
  <si>
    <t>Диксона 11</t>
  </si>
  <si>
    <t>Дудинская 11</t>
  </si>
  <si>
    <t>Космонавтов 5</t>
  </si>
  <si>
    <t>Космонавтов 9</t>
  </si>
  <si>
    <t>Космонавтов 13</t>
  </si>
  <si>
    <t>Космонавтов 15</t>
  </si>
  <si>
    <t>Космонавтов 19</t>
  </si>
  <si>
    <t>Космонавтов 23</t>
  </si>
  <si>
    <t>Космонавтов 27</t>
  </si>
  <si>
    <t>Космонавтов 29</t>
  </si>
  <si>
    <t>Космонавтов 31</t>
  </si>
  <si>
    <t>Космонавтов 37</t>
  </si>
  <si>
    <t>Космонавтов 41</t>
  </si>
  <si>
    <t>Космонавтов 43</t>
  </si>
  <si>
    <t>Космонавтов 45</t>
  </si>
  <si>
    <t>Космонавтов 47</t>
  </si>
  <si>
    <t>Космонавтов 49</t>
  </si>
  <si>
    <t>Кравца12</t>
  </si>
  <si>
    <t>Маслова 2</t>
  </si>
  <si>
    <t>Маслова 3</t>
  </si>
  <si>
    <t>Маслова 6</t>
  </si>
  <si>
    <t>Пионерская 2</t>
  </si>
  <si>
    <t>Полярная 1</t>
  </si>
  <si>
    <t>Полярная 3</t>
  </si>
  <si>
    <t>Полярная 5</t>
  </si>
  <si>
    <t>Полярная 9</t>
  </si>
  <si>
    <t>Полярная 11</t>
  </si>
  <si>
    <t>Полярная 13</t>
  </si>
  <si>
    <t>Строителей 5</t>
  </si>
  <si>
    <t>Строителей 13</t>
  </si>
  <si>
    <t>Строителей 15</t>
  </si>
  <si>
    <t>Строителей 19</t>
  </si>
  <si>
    <t>Строителей 21</t>
  </si>
  <si>
    <t>Строителей 27</t>
  </si>
  <si>
    <t>Строителей 29</t>
  </si>
  <si>
    <t>Строителей 31</t>
  </si>
  <si>
    <t>Строителей 33</t>
  </si>
  <si>
    <t>Строителей 35</t>
  </si>
  <si>
    <t>Строителей 37</t>
  </si>
  <si>
    <t>Таймырская 1</t>
  </si>
  <si>
    <t>Таймырская 3</t>
  </si>
  <si>
    <t>Таймырская 4</t>
  </si>
  <si>
    <t>Таймырская 7</t>
  </si>
  <si>
    <t>Таймырская 10</t>
  </si>
  <si>
    <t>Таймырская 12</t>
  </si>
  <si>
    <t>Таймырская 14</t>
  </si>
  <si>
    <t>Таймырская 18</t>
  </si>
  <si>
    <t>Таймырская 22</t>
  </si>
  <si>
    <t>Таймырская 26</t>
  </si>
  <si>
    <t>Таймырская 26А</t>
  </si>
  <si>
    <t>Таймырская 28</t>
  </si>
  <si>
    <t>Таймырская 30</t>
  </si>
  <si>
    <t>Таймырская 32</t>
  </si>
  <si>
    <t>железная</t>
  </si>
  <si>
    <t>да</t>
  </si>
  <si>
    <t>нет</t>
  </si>
  <si>
    <t>1-ый этаж</t>
  </si>
  <si>
    <t>контейнер</t>
  </si>
  <si>
    <t>сменная</t>
  </si>
  <si>
    <t>рубероид</t>
  </si>
  <si>
    <t>техноэласт</t>
  </si>
  <si>
    <t>керамз.бетон пан.</t>
  </si>
  <si>
    <t>ж/бетон.пан.</t>
  </si>
  <si>
    <t>газозол.бетон.пан.</t>
  </si>
  <si>
    <t>металл</t>
  </si>
  <si>
    <t>швы-2000, кровли-2003</t>
  </si>
  <si>
    <t>швы-1999, кровли-2011, ТВС-2011</t>
  </si>
  <si>
    <t>швы-2007, кровли-1999, ТВС до 2000</t>
  </si>
  <si>
    <t>швы-2007, кровли-2011, ТВС-2006</t>
  </si>
  <si>
    <t>швы-2007, кровли-2000, ТВС-2000</t>
  </si>
  <si>
    <t>швы-2006, кровли-2000, ТВС до 2000</t>
  </si>
  <si>
    <t>швы-1999, кровли-2002, ТВС до 2000</t>
  </si>
  <si>
    <t>швы-2007, кровли-2002, ТВС до 2000</t>
  </si>
  <si>
    <t>швы-1999, кровли-2011, ТВС до 2000</t>
  </si>
  <si>
    <t>швы-2004, кровли-2001, ТВС до 2000</t>
  </si>
  <si>
    <t>швы-2008, кровли-2003, ТВС до 2000</t>
  </si>
  <si>
    <t>швы-2008, кровли-2001, ТВС до 2000</t>
  </si>
  <si>
    <t>швы-2003, кровли-1999, ТВС до 2000</t>
  </si>
  <si>
    <t>швы-2008, кровли-2007, ТВС-2000</t>
  </si>
  <si>
    <t>швы-2002, кровли-2003, ТВС- 2007</t>
  </si>
  <si>
    <t>швы-2011, кровли-2001, ТВС- 2009</t>
  </si>
  <si>
    <t>швы-1999, кровли-1999, ТВС- 2004</t>
  </si>
  <si>
    <t>швы-2001, кровли-2002, ТВС- 2010</t>
  </si>
  <si>
    <t>швы-2003, кровли-2004, ТВС- 2002</t>
  </si>
  <si>
    <t>кровли-2003, ТВС- 2004</t>
  </si>
  <si>
    <t>кровли-2002, ТВС- 2004</t>
  </si>
  <si>
    <t>кровли-2002, ТВС- 2009</t>
  </si>
  <si>
    <t>кровли-2002, ТВС- 2007</t>
  </si>
  <si>
    <t>кровли до 2000года, ТВС- 2007</t>
  </si>
  <si>
    <t>кровли-2003, ТВС- 2001</t>
  </si>
  <si>
    <t>кровли-2000, ТВС до 2000</t>
  </si>
  <si>
    <t>кровли-2005, ТВС до 2000</t>
  </si>
  <si>
    <t>кровли-2001, ТВС до 2000</t>
  </si>
  <si>
    <t>кровли-2003, ТВС до 2000</t>
  </si>
  <si>
    <t>швы-1999, кровли-1999, ТВС до 2000</t>
  </si>
  <si>
    <t>швы-2005, кровли-2004, ТВС до 2000</t>
  </si>
  <si>
    <t>швы-2004, кровли-2002, ТВС до 2000</t>
  </si>
  <si>
    <t>швы-2010, кровли-2001, ТВС- 2010</t>
  </si>
  <si>
    <t>кровли-2000, ТВС- 2000</t>
  </si>
  <si>
    <t>швы-2000, кровли-2002, ТВС до 2000</t>
  </si>
  <si>
    <t>швы-2002, кровли-1999, ТВС до 2000</t>
  </si>
  <si>
    <t>швы-1999, кровли-2003, ТВС до 2000</t>
  </si>
  <si>
    <t>швы-2003, кровли-2003, ТВС до 2000</t>
  </si>
  <si>
    <t>швы-2003, кровли-2005, ТВС до 2000</t>
  </si>
  <si>
    <t>швы-1999, кровли-2001, ТВС- 2010</t>
  </si>
  <si>
    <t>швы-2001, кровли-1999, ТВС- 2012</t>
  </si>
  <si>
    <t>швы-2004, кровли-2003, ТВС до 2000</t>
  </si>
  <si>
    <t>швы-2004, кровли-2007, ТВС до 2000</t>
  </si>
  <si>
    <t>швы-2002, кровли-1999, ТВС- 2010</t>
  </si>
  <si>
    <t>швы-2003, кровли-2003, ТВС- 2006</t>
  </si>
  <si>
    <t>швы-2005, кровли-2000, ТВС- 2000</t>
  </si>
  <si>
    <t>швы-1999, кровли-2004, ТВС до 2000</t>
  </si>
  <si>
    <t>швы-2006, кровли-2003, ТВС до 2000</t>
  </si>
  <si>
    <t>швы-2010, кровли-2004, ТВС до 2000</t>
  </si>
  <si>
    <t>швы-2005, кровли-2009, ТВС до 2000</t>
  </si>
  <si>
    <t>швы-2009, кровли-2000, ТВС до 2000</t>
  </si>
  <si>
    <t>швы-2001, кровли-2003, ТВС до 2000</t>
  </si>
  <si>
    <t>швы-2005, кровли-2004, ТВС- 2000</t>
  </si>
  <si>
    <t>швы-2001, кровли-2008, ТВС- 2000</t>
  </si>
  <si>
    <t>швы-1999, кровли-1999, ТВС- 2000</t>
  </si>
  <si>
    <t>швы-2003, кровли-2002, ТВС- 2010</t>
  </si>
  <si>
    <t>швы-1999, кровли-2001, ТВС- 2009</t>
  </si>
  <si>
    <t>швы-1999, кровли-2003, ТВС- 2009</t>
  </si>
  <si>
    <t>швы-1999, кровли-1999, ТВС- 2009</t>
  </si>
  <si>
    <t>швы-2005, кровли-2009, ТВС- 2007</t>
  </si>
  <si>
    <t>швы-2011, кровли-2003, ТВС- 2012</t>
  </si>
  <si>
    <t>швы-2003, кровли-2001, ТВС- 2011</t>
  </si>
  <si>
    <t>швы-2005, кровли-2001, ТВС- 2010</t>
  </si>
  <si>
    <t>швы-2003, кровли-2009, ТВС- 2012</t>
  </si>
  <si>
    <t>швы-2001, кровли-2011, ТВС до 2000</t>
  </si>
  <si>
    <t>швы-2005, кровли-2001, ТВС до 2000</t>
  </si>
  <si>
    <t>кровли до 2000года, ТВС -2001</t>
  </si>
  <si>
    <t>кровли-2005, ТВС- 2004</t>
  </si>
  <si>
    <t>кровли-2010, ТВС до 2000</t>
  </si>
  <si>
    <t>швы-2002, кровли-2003, ТВС до 2000</t>
  </si>
  <si>
    <t>кровли до 2000года, ТВС - 2006</t>
  </si>
  <si>
    <t>швы-2002, кровли-2002, ТВС- 2000</t>
  </si>
  <si>
    <t>швы-2001, кровли-2002, ТВС до 2000</t>
  </si>
  <si>
    <t>швы-2006, кровли-2002, ТВС до 2000</t>
  </si>
  <si>
    <t>кровли до 2000года, ТВС до 2000</t>
  </si>
  <si>
    <t>кровли-2002, ТВС до 2000</t>
  </si>
  <si>
    <t>кровли-2009, ТВС до 2000</t>
  </si>
  <si>
    <t>швы-2006, кровли-2010, ТВС до 2000</t>
  </si>
  <si>
    <t>кровли-2003, ТВС до 2000, ТВС- 2000</t>
  </si>
  <si>
    <t>швы-2005, кровли-2002, ТВС- 2012</t>
  </si>
  <si>
    <t>кровли-2001, ТВС - 2000</t>
  </si>
  <si>
    <t>кровли-2005, ТВС- 2006</t>
  </si>
  <si>
    <t>кровли-2008, ТВС- 2004</t>
  </si>
  <si>
    <t>кровли-2003, ТВС- 2005</t>
  </si>
  <si>
    <t>кровли-2003, ТВС- 2012</t>
  </si>
  <si>
    <t>кровли-2005, ТВС- 2001</t>
  </si>
  <si>
    <t>швы-2004, кровли-2008, ТВС - 2008</t>
  </si>
  <si>
    <t>кровли-2001, ТВС- 2005</t>
  </si>
  <si>
    <t>кровли-2002, ТВС- 2005</t>
  </si>
  <si>
    <t>кровли-2002, ТВС- 2002</t>
  </si>
  <si>
    <t>кровли-2011, ТВС- 2005</t>
  </si>
  <si>
    <t>кровли-2000, ТВС- 2003</t>
  </si>
  <si>
    <t>кровли-2005, ТВС- 2002</t>
  </si>
  <si>
    <t>кровли-2001, ТВС- 2008</t>
  </si>
  <si>
    <t>кровли-2009, ТВС- 2000</t>
  </si>
  <si>
    <t>кровли-2002, ТВС- 2000</t>
  </si>
  <si>
    <t>кровли до 2000года, ТВС- 2001</t>
  </si>
  <si>
    <t>швы-2003, кровли-2009, ТВС- 2005</t>
  </si>
  <si>
    <t>швы-2003, кровли-2003, ТВС- 2005</t>
  </si>
  <si>
    <t>швы-2002, кровли до 2000года, ТВС до 2000</t>
  </si>
  <si>
    <t>швы-2004, кровли-1999, ТВС- 2000</t>
  </si>
  <si>
    <t>швы-2005, кровли-1999, ТВС- 2000</t>
  </si>
  <si>
    <t>швы-2002, кровли-1999, ТВС- 2000</t>
  </si>
  <si>
    <t>швы-2001, кровли-2001, ТВС до 2000</t>
  </si>
  <si>
    <t>кирпич</t>
  </si>
  <si>
    <t>уборочная площадь , кв.м</t>
  </si>
  <si>
    <t>швы-2001, кровли-2002, ТВС- до 2000</t>
  </si>
  <si>
    <t>швы-2006,2, кровли-2002, ТВС-2011</t>
  </si>
  <si>
    <t>кровли-2011, ТВС-2012г</t>
  </si>
  <si>
    <t>швы-2002, кровли-2001, ТВС-1999</t>
  </si>
  <si>
    <t>Дудинская 15-вст.</t>
  </si>
  <si>
    <t>Дудинская 21-вст.</t>
  </si>
  <si>
    <t>швы-1к.-2003, кровли-2011, ТВС до 2000</t>
  </si>
  <si>
    <t>швы-1999,кровли-2002</t>
  </si>
  <si>
    <t>швы-1999,кровли-2001,</t>
  </si>
  <si>
    <t>швы-1999, кровли-2001,ТВС до 2000</t>
  </si>
  <si>
    <t>швы-2002, кровли-2011, ТВС-до 2000</t>
  </si>
  <si>
    <t>швы-1999, кровли-2011. ТВС- до 2000</t>
  </si>
  <si>
    <t>швы-2003, кровли-2001, ТВС до 2000</t>
  </si>
  <si>
    <t>швы-1999, кровли-2011, ТВС-до 2000</t>
  </si>
  <si>
    <t>швы-2004, кровли-2003, ТВС-до 2000</t>
  </si>
  <si>
    <t>швы-2002, кровли-2008, ТВС-2012</t>
  </si>
  <si>
    <t>швы-2005, кровли-1999, ТВС- 2011</t>
  </si>
  <si>
    <t>швы-2005, кровли-1999, ТВС- 2012</t>
  </si>
  <si>
    <t>Федоровского 15-вст.</t>
  </si>
  <si>
    <t>Федоровского 25-1вст.</t>
  </si>
  <si>
    <t>Федоровского 25-2вст.</t>
  </si>
  <si>
    <t>швы-2003, кровли-2002, ТВС- 2001</t>
  </si>
  <si>
    <t>швы-1999, кровли-2009, ТВС- 2001</t>
  </si>
  <si>
    <t>швы-2003, кровли-2001,ТВС-2012</t>
  </si>
  <si>
    <t>швы-2003, кровли-2001,ТВС-2007</t>
  </si>
  <si>
    <t>швы-1999, кровли-2004,ТВС-2001</t>
  </si>
  <si>
    <t>швы-1999, кровли-1999,ТВС-2009</t>
  </si>
  <si>
    <t>швы-2006, кровли-2003,  ТВС-2010</t>
  </si>
  <si>
    <t>швы-2006, кровли -1999, ТВС-2010</t>
  </si>
  <si>
    <t>швы -2006, кровли-2008, ТВС до 2000</t>
  </si>
  <si>
    <t>швы -2003, кровли-2003, ТВС до 2001</t>
  </si>
  <si>
    <t>ИТОГО</t>
  </si>
  <si>
    <t>площадьдля расчета</t>
  </si>
  <si>
    <t>1 этаж</t>
  </si>
  <si>
    <t>Бауманская 19-1к. (84)</t>
  </si>
  <si>
    <t>Бауманская 19-2к. (84)</t>
  </si>
  <si>
    <t>Бауманская 27 (84)</t>
  </si>
  <si>
    <t>Бауманская 29А (84)</t>
  </si>
  <si>
    <t>Бауманская 32 (111-112)</t>
  </si>
  <si>
    <t>Бауманская 35 (111-112)</t>
  </si>
  <si>
    <t>Дудинская 1-1к. (84)</t>
  </si>
  <si>
    <t>Дудинская 1-2к. (84)</t>
  </si>
  <si>
    <t>Дудинская 3-1к. (84)</t>
  </si>
  <si>
    <t>Дудинская 3-2к. (84)</t>
  </si>
  <si>
    <t>Дудинская 7 (84)</t>
  </si>
  <si>
    <t>Дудинская 9 (84)</t>
  </si>
  <si>
    <t>Дудинская 13 (111-112)</t>
  </si>
  <si>
    <t>Дудинская 15-1к. (111-112)</t>
  </si>
  <si>
    <t>Дудинская 15-2к (111-112)</t>
  </si>
  <si>
    <t>Дудинская 17-1к. (84)</t>
  </si>
  <si>
    <t>Дудинская 17-2к. (84)</t>
  </si>
  <si>
    <t>Дудинская 19 (84)</t>
  </si>
  <si>
    <t>Дудинская 21-1к. (111-112)</t>
  </si>
  <si>
    <t>Дудинская 21-2к. (111-112)</t>
  </si>
  <si>
    <t>Игарская 4 (84)</t>
  </si>
  <si>
    <t>Игарская 6 (84)</t>
  </si>
  <si>
    <t>Игарская 10 (84)</t>
  </si>
  <si>
    <t>Игарская 12 (84)</t>
  </si>
  <si>
    <t>Игарская 14-1к. (84)</t>
  </si>
  <si>
    <t>Игарская 14-2к. (84)</t>
  </si>
  <si>
    <t>Игарская 20-1к. (84)</t>
  </si>
  <si>
    <t>Игарская 20-2к. (84)</t>
  </si>
  <si>
    <t>Игарская 22 (84)</t>
  </si>
  <si>
    <t>Игарская 28 (84)</t>
  </si>
  <si>
    <t>Игарская 42-1к. (84)</t>
  </si>
  <si>
    <t>Игарская 42-2к. (84)</t>
  </si>
  <si>
    <t>Игарская 44 (84)</t>
  </si>
  <si>
    <t>Игарская 46 (84)</t>
  </si>
  <si>
    <t>Игарская 48 (84)</t>
  </si>
  <si>
    <t>Игарская 50 (84)</t>
  </si>
  <si>
    <t>Игарская 54 (84)</t>
  </si>
  <si>
    <t>Игарская 58 (84)</t>
  </si>
  <si>
    <t>Игарская 60 (84)</t>
  </si>
  <si>
    <t>Космонавтов 3 (84)</t>
  </si>
  <si>
    <t>Космонавтов 4 (111-112)</t>
  </si>
  <si>
    <t>Космонавтов 8 (111-112)</t>
  </si>
  <si>
    <t>Космонавтов 11 (84)</t>
  </si>
  <si>
    <t>Космонавтов 12 (111-112)</t>
  </si>
  <si>
    <t>Космонавтов 16 (111-112)</t>
  </si>
  <si>
    <t>Космонавтов 17 (84)</t>
  </si>
  <si>
    <t>Космонавтов 35А (84)</t>
  </si>
  <si>
    <t>Кравца 2 (84)</t>
  </si>
  <si>
    <t>Кравца 22 (111-112)</t>
  </si>
  <si>
    <t>Маслова 3А (84)</t>
  </si>
  <si>
    <t>Маслова 10-1к. (84)</t>
  </si>
  <si>
    <t>Маслова 10-2к. (84)</t>
  </si>
  <si>
    <t>Маслова 12 (84)</t>
  </si>
  <si>
    <t>Маслова 16 (84)</t>
  </si>
  <si>
    <t>Строителей 11А (111-112)</t>
  </si>
  <si>
    <t>Строителей 11Б (111-112)</t>
  </si>
  <si>
    <t>Федоровского 1 (111-112)</t>
  </si>
  <si>
    <t>Федоровского 3-1к. (111-112)</t>
  </si>
  <si>
    <t>Федоровского 3-2к. (111-112)</t>
  </si>
  <si>
    <t>Федоровского 6-1к. (84)</t>
  </si>
  <si>
    <t>Федоровского 6-2к. (84)</t>
  </si>
  <si>
    <t>Федоровского 8-1к. (84)</t>
  </si>
  <si>
    <t>Федоровского 8-2к. (84)</t>
  </si>
  <si>
    <t>Федоровского 12 (84)</t>
  </si>
  <si>
    <t>Федоровского 14 (84)</t>
  </si>
  <si>
    <t>Федоровского 15-1к. (111-112)</t>
  </si>
  <si>
    <t>Федоровского 16-1к. (84)</t>
  </si>
  <si>
    <t>Федоровского 16-2к. (84)</t>
  </si>
  <si>
    <t>Федоровского 17 (84)</t>
  </si>
  <si>
    <t>Федоровского 19 (84)</t>
  </si>
  <si>
    <t>Федоровского 21 (84)</t>
  </si>
  <si>
    <t>Федоровского 23 (84)</t>
  </si>
  <si>
    <t>Федоровского 25 (111-112)</t>
  </si>
  <si>
    <t>протяженность мусоропр.</t>
  </si>
  <si>
    <t>расчетное образование мусора,</t>
  </si>
  <si>
    <t>количество клапанов</t>
  </si>
  <si>
    <t>исходя из 0,006 куб.м на челоека в сутки</t>
  </si>
  <si>
    <t>Итого</t>
  </si>
  <si>
    <t>адрес по данным БТИ,</t>
  </si>
  <si>
    <t xml:space="preserve">1 группа МКД </t>
  </si>
  <si>
    <t xml:space="preserve">2 группа МКД </t>
  </si>
  <si>
    <t xml:space="preserve">3 группа МКД </t>
  </si>
  <si>
    <t xml:space="preserve">4 а группа МКД </t>
  </si>
  <si>
    <t xml:space="preserve">4 б группа МКД </t>
  </si>
  <si>
    <t xml:space="preserve">5 группа МКД </t>
  </si>
  <si>
    <t xml:space="preserve">6 группа МКД </t>
  </si>
  <si>
    <t xml:space="preserve">7 группа МКД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</si>
</sst>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FF00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Arial Narrow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0" fontId="21" fillId="0" borderId="0"/>
    <xf numFmtId="43" fontId="21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1" applyFont="1" applyFill="1" applyAlignment="1">
      <alignment horizontal="center"/>
    </xf>
    <xf numFmtId="0" fontId="5" fillId="0" borderId="0" xfId="1" applyFont="1" applyFill="1"/>
    <xf numFmtId="164" fontId="5" fillId="0" borderId="0" xfId="1" applyNumberFormat="1" applyFont="1" applyFill="1" applyBorder="1" applyAlignment="1">
      <alignment horizontal="center"/>
    </xf>
    <xf numFmtId="164" fontId="6" fillId="0" borderId="4" xfId="1" applyNumberFormat="1" applyFont="1" applyFill="1" applyBorder="1" applyAlignment="1">
      <alignment horizontal="center" vertical="center" textRotation="90" wrapText="1"/>
    </xf>
    <xf numFmtId="0" fontId="12" fillId="0" borderId="0" xfId="1" applyFont="1" applyFill="1" applyAlignment="1">
      <alignment horizontal="center"/>
    </xf>
    <xf numFmtId="0" fontId="5" fillId="2" borderId="0" xfId="1" applyFont="1" applyFill="1"/>
    <xf numFmtId="0" fontId="12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vertical="center"/>
    </xf>
    <xf numFmtId="0" fontId="13" fillId="0" borderId="9" xfId="0" applyFont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4" fontId="13" fillId="0" borderId="9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3" fontId="13" fillId="0" borderId="9" xfId="0" applyNumberFormat="1" applyFont="1" applyBorder="1" applyAlignment="1">
      <alignment horizontal="center" wrapText="1"/>
    </xf>
    <xf numFmtId="0" fontId="13" fillId="0" borderId="0" xfId="0" applyFont="1"/>
    <xf numFmtId="0" fontId="13" fillId="0" borderId="12" xfId="0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3" fontId="13" fillId="0" borderId="12" xfId="0" applyNumberFormat="1" applyFont="1" applyBorder="1" applyAlignment="1">
      <alignment horizontal="center" wrapText="1"/>
    </xf>
    <xf numFmtId="0" fontId="15" fillId="0" borderId="0" xfId="0" applyFont="1"/>
    <xf numFmtId="164" fontId="6" fillId="0" borderId="23" xfId="1" applyNumberFormat="1" applyFont="1" applyFill="1" applyBorder="1" applyAlignment="1">
      <alignment horizontal="center" vertical="center" textRotation="90" wrapText="1"/>
    </xf>
    <xf numFmtId="0" fontId="16" fillId="0" borderId="9" xfId="0" applyFont="1" applyBorder="1"/>
    <xf numFmtId="0" fontId="16" fillId="0" borderId="10" xfId="0" applyFont="1" applyBorder="1"/>
    <xf numFmtId="0" fontId="16" fillId="0" borderId="12" xfId="0" applyFont="1" applyBorder="1"/>
    <xf numFmtId="0" fontId="13" fillId="5" borderId="10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3" fontId="23" fillId="0" borderId="0" xfId="0" applyNumberFormat="1" applyFont="1"/>
    <xf numFmtId="0" fontId="13" fillId="0" borderId="0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8" xfId="0" applyBorder="1"/>
    <xf numFmtId="0" fontId="20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3" fontId="18" fillId="0" borderId="9" xfId="0" applyNumberFormat="1" applyFont="1" applyBorder="1" applyAlignment="1">
      <alignment horizontal="center"/>
    </xf>
    <xf numFmtId="4" fontId="18" fillId="0" borderId="9" xfId="0" applyNumberFormat="1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2" xfId="0" applyFont="1" applyBorder="1"/>
    <xf numFmtId="0" fontId="18" fillId="0" borderId="12" xfId="0" applyFont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center"/>
    </xf>
    <xf numFmtId="164" fontId="6" fillId="0" borderId="6" xfId="1" applyNumberFormat="1" applyFont="1" applyFill="1" applyBorder="1" applyAlignment="1">
      <alignment vertical="center" wrapText="1"/>
    </xf>
    <xf numFmtId="164" fontId="6" fillId="0" borderId="28" xfId="1" applyNumberFormat="1" applyFont="1" applyFill="1" applyBorder="1" applyAlignment="1">
      <alignment horizontal="center" vertical="center" textRotation="90" wrapText="1"/>
    </xf>
    <xf numFmtId="0" fontId="7" fillId="0" borderId="8" xfId="1" applyFont="1" applyFill="1" applyBorder="1" applyAlignment="1">
      <alignment horizontal="center" vertical="center" textRotation="90" wrapText="1"/>
    </xf>
    <xf numFmtId="0" fontId="6" fillId="0" borderId="8" xfId="1" applyFont="1" applyFill="1" applyBorder="1" applyAlignment="1">
      <alignment horizontal="center" vertical="center" textRotation="90" wrapText="1"/>
    </xf>
    <xf numFmtId="0" fontId="18" fillId="0" borderId="8" xfId="0" applyFont="1" applyBorder="1"/>
    <xf numFmtId="0" fontId="18" fillId="0" borderId="8" xfId="0" applyFont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4" fontId="18" fillId="0" borderId="8" xfId="0" applyNumberFormat="1" applyFont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6" fillId="0" borderId="8" xfId="0" applyFont="1" applyBorder="1" applyAlignment="1">
      <alignment horizontal="right"/>
    </xf>
    <xf numFmtId="0" fontId="16" fillId="0" borderId="9" xfId="0" applyFont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4" fontId="16" fillId="0" borderId="9" xfId="0" applyNumberFormat="1" applyFont="1" applyBorder="1" applyAlignment="1">
      <alignment horizontal="center"/>
    </xf>
    <xf numFmtId="0" fontId="16" fillId="0" borderId="11" xfId="0" applyFont="1" applyBorder="1" applyAlignment="1">
      <alignment horizontal="right"/>
    </xf>
    <xf numFmtId="0" fontId="16" fillId="3" borderId="12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3" fontId="16" fillId="0" borderId="12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3" fontId="18" fillId="0" borderId="9" xfId="0" applyNumberFormat="1" applyFont="1" applyBorder="1" applyAlignment="1">
      <alignment horizontal="center" wrapText="1"/>
    </xf>
    <xf numFmtId="0" fontId="24" fillId="0" borderId="0" xfId="0" applyFont="1"/>
    <xf numFmtId="0" fontId="18" fillId="5" borderId="12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3" fontId="18" fillId="5" borderId="12" xfId="0" applyNumberFormat="1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8" fillId="0" borderId="10" xfId="0" applyFont="1" applyBorder="1"/>
    <xf numFmtId="0" fontId="18" fillId="0" borderId="11" xfId="0" applyFont="1" applyBorder="1" applyAlignment="1">
      <alignment horizontal="center"/>
    </xf>
    <xf numFmtId="0" fontId="19" fillId="5" borderId="12" xfId="0" applyFont="1" applyFill="1" applyBorder="1" applyAlignment="1">
      <alignment horizontal="center" wrapText="1"/>
    </xf>
    <xf numFmtId="0" fontId="18" fillId="5" borderId="14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 wrapText="1"/>
    </xf>
    <xf numFmtId="0" fontId="19" fillId="5" borderId="12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25" fillId="5" borderId="12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164" fontId="6" fillId="0" borderId="15" xfId="1" applyNumberFormat="1" applyFont="1" applyFill="1" applyBorder="1" applyAlignment="1">
      <alignment vertical="center" textRotation="90" wrapText="1"/>
    </xf>
    <xf numFmtId="164" fontId="6" fillId="0" borderId="12" xfId="1" applyNumberFormat="1" applyFont="1" applyFill="1" applyBorder="1" applyAlignment="1">
      <alignment vertical="center" textRotation="90" wrapText="1"/>
    </xf>
    <xf numFmtId="0" fontId="26" fillId="0" borderId="8" xfId="0" applyFont="1" applyBorder="1" applyAlignment="1">
      <alignment horizontal="center"/>
    </xf>
    <xf numFmtId="1" fontId="20" fillId="0" borderId="8" xfId="0" applyNumberFormat="1" applyFont="1" applyBorder="1" applyAlignment="1">
      <alignment horizontal="center"/>
    </xf>
    <xf numFmtId="1" fontId="26" fillId="0" borderId="8" xfId="0" applyNumberFormat="1" applyFont="1" applyBorder="1" applyAlignment="1">
      <alignment horizontal="center"/>
    </xf>
    <xf numFmtId="3" fontId="22" fillId="5" borderId="12" xfId="0" applyNumberFormat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textRotation="90" wrapText="1"/>
    </xf>
    <xf numFmtId="164" fontId="6" fillId="0" borderId="8" xfId="1" applyNumberFormat="1" applyFont="1" applyFill="1" applyBorder="1" applyAlignment="1">
      <alignment horizontal="center" vertical="center" textRotation="90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textRotation="90" wrapText="1"/>
    </xf>
    <xf numFmtId="0" fontId="6" fillId="0" borderId="5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 vertical="center" textRotation="90" wrapText="1"/>
    </xf>
    <xf numFmtId="0" fontId="6" fillId="0" borderId="26" xfId="1" applyFont="1" applyFill="1" applyBorder="1" applyAlignment="1">
      <alignment horizontal="center" vertical="center" textRotation="90" wrapText="1"/>
    </xf>
    <xf numFmtId="0" fontId="6" fillId="0" borderId="3" xfId="1" applyFont="1" applyFill="1" applyBorder="1" applyAlignment="1">
      <alignment vertical="center" textRotation="90" wrapText="1"/>
    </xf>
    <xf numFmtId="0" fontId="6" fillId="0" borderId="7" xfId="1" applyFont="1" applyFill="1" applyBorder="1" applyAlignment="1">
      <alignment horizontal="center" vertical="center" textRotation="90" wrapText="1"/>
    </xf>
    <xf numFmtId="164" fontId="6" fillId="0" borderId="13" xfId="1" applyNumberFormat="1" applyFont="1" applyFill="1" applyBorder="1" applyAlignment="1">
      <alignment horizontal="center" vertical="center" textRotation="90" wrapText="1"/>
    </xf>
    <xf numFmtId="164" fontId="6" fillId="0" borderId="11" xfId="1" applyNumberFormat="1" applyFont="1" applyFill="1" applyBorder="1" applyAlignment="1">
      <alignment horizontal="center" vertical="center" textRotation="90" wrapText="1"/>
    </xf>
    <xf numFmtId="0" fontId="6" fillId="0" borderId="20" xfId="1" applyFont="1" applyFill="1" applyBorder="1" applyAlignment="1">
      <alignment horizontal="center" vertical="center" textRotation="90" wrapText="1"/>
    </xf>
    <xf numFmtId="0" fontId="6" fillId="0" borderId="25" xfId="1" applyFont="1" applyFill="1" applyBorder="1" applyAlignment="1">
      <alignment horizontal="center" vertical="center" textRotation="90" wrapText="1"/>
    </xf>
    <xf numFmtId="0" fontId="6" fillId="0" borderId="17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 vertical="center" textRotation="90" wrapText="1"/>
    </xf>
    <xf numFmtId="0" fontId="6" fillId="0" borderId="22" xfId="1" applyFont="1" applyFill="1" applyBorder="1" applyAlignment="1">
      <alignment horizontal="center" vertical="center" textRotation="90" wrapText="1"/>
    </xf>
    <xf numFmtId="0" fontId="6" fillId="0" borderId="16" xfId="1" applyFont="1" applyFill="1" applyBorder="1" applyAlignment="1">
      <alignment horizontal="center" vertical="center" textRotation="90" wrapText="1"/>
    </xf>
    <xf numFmtId="0" fontId="6" fillId="0" borderId="21" xfId="1" applyFont="1" applyFill="1" applyBorder="1" applyAlignment="1">
      <alignment horizontal="center" vertical="center" textRotation="90" wrapText="1"/>
    </xf>
    <xf numFmtId="0" fontId="6" fillId="0" borderId="16" xfId="1" applyFont="1" applyFill="1" applyBorder="1" applyAlignment="1">
      <alignment vertical="center" textRotation="90" wrapText="1"/>
    </xf>
    <xf numFmtId="0" fontId="6" fillId="0" borderId="21" xfId="1" applyFont="1" applyFill="1" applyBorder="1" applyAlignment="1">
      <alignment vertical="center" textRotation="90" wrapText="1"/>
    </xf>
    <xf numFmtId="0" fontId="6" fillId="0" borderId="19" xfId="1" applyFont="1" applyFill="1" applyBorder="1" applyAlignment="1">
      <alignment horizontal="center" vertical="center" textRotation="90" wrapText="1"/>
    </xf>
    <xf numFmtId="0" fontId="6" fillId="0" borderId="24" xfId="1" applyFont="1" applyFill="1" applyBorder="1" applyAlignment="1">
      <alignment horizontal="center" vertical="center" textRotation="90" wrapText="1"/>
    </xf>
    <xf numFmtId="0" fontId="6" fillId="0" borderId="18" xfId="1" applyFont="1" applyFill="1" applyBorder="1" applyAlignment="1">
      <alignment horizontal="center" vertical="center" textRotation="90" wrapText="1"/>
    </xf>
    <xf numFmtId="0" fontId="6" fillId="0" borderId="29" xfId="1" applyFont="1" applyFill="1" applyBorder="1" applyAlignment="1">
      <alignment horizontal="center" vertical="center" textRotation="90" wrapText="1"/>
    </xf>
    <xf numFmtId="0" fontId="6" fillId="0" borderId="27" xfId="1" applyFont="1" applyFill="1" applyBorder="1" applyAlignment="1">
      <alignment horizontal="center" vertical="center" textRotation="90" wrapText="1"/>
    </xf>
  </cellXfs>
  <cellStyles count="10">
    <cellStyle name="Обычный" xfId="0" builtinId="0"/>
    <cellStyle name="Обычный 2" xfId="1"/>
    <cellStyle name="Обычный 2 2" xfId="7"/>
    <cellStyle name="Обычный 3" xfId="2"/>
    <cellStyle name="Обычный 3 2" xfId="3"/>
    <cellStyle name="Обычный 4" xfId="4"/>
    <cellStyle name="Обычный 5" xfId="5"/>
    <cellStyle name="Обычный 6" xfId="8"/>
    <cellStyle name="Финансовый 2" xfId="6"/>
    <cellStyle name="Финансовый 3" xfId="9"/>
  </cellStyles>
  <dxfs count="0"/>
  <tableStyles count="0" defaultTableStyle="TableStyleMedium9" defaultPivotStyle="PivotStyleLight16"/>
  <colors>
    <mruColors>
      <color rgb="FFCCFFFF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7;&#1087;&#1077;&#1094;&#1080;&#1072;&#1083;&#1080;&#1089;&#1090;/Application%20Data/Microsoft/Excel/08.08.2014/&#1093;&#1072;&#1088;.%20&#1078;&#1080;&#1083;.%20&#1092;&#1086;&#1085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илищный фонд"/>
    </sheetNames>
    <sheetDataSet>
      <sheetData sheetId="0">
        <row r="158">
          <cell r="J158">
            <v>12651</v>
          </cell>
          <cell r="K158">
            <v>29927</v>
          </cell>
          <cell r="Z158">
            <v>151</v>
          </cell>
          <cell r="AA158">
            <v>301</v>
          </cell>
          <cell r="AC158">
            <v>703291.40000000026</v>
          </cell>
          <cell r="AE158">
            <v>23269.290000000008</v>
          </cell>
          <cell r="AJ158">
            <v>99186.260000000053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AP8"/>
  <sheetViews>
    <sheetView tabSelected="1" workbookViewId="0">
      <selection sqref="A1:AD1"/>
    </sheetView>
  </sheetViews>
  <sheetFormatPr defaultRowHeight="15" x14ac:dyDescent="0.25"/>
  <cols>
    <col min="1" max="1" width="6.7109375" customWidth="1"/>
    <col min="2" max="2" width="47.5703125" customWidth="1"/>
    <col min="3" max="3" width="9.140625" customWidth="1"/>
    <col min="4" max="7" width="0" hidden="1" customWidth="1"/>
    <col min="8" max="9" width="9.140625" hidden="1" customWidth="1"/>
    <col min="10" max="11" width="0" hidden="1" customWidth="1"/>
    <col min="12" max="17" width="9.140625" hidden="1" customWidth="1"/>
    <col min="18" max="18" width="9.7109375" hidden="1" customWidth="1"/>
    <col min="19" max="19" width="9.140625" hidden="1" customWidth="1"/>
    <col min="20" max="27" width="0" hidden="1" customWidth="1"/>
    <col min="28" max="29" width="9.140625" hidden="1" customWidth="1"/>
    <col min="30" max="30" width="21.85546875" customWidth="1"/>
    <col min="31" max="31" width="13.42578125" hidden="1" customWidth="1"/>
    <col min="32" max="41" width="0" hidden="1" customWidth="1"/>
    <col min="42" max="42" width="11.5703125" hidden="1" customWidth="1"/>
  </cols>
  <sheetData>
    <row r="1" spans="1:42" s="2" customFormat="1" ht="34.5" customHeight="1" thickBot="1" x14ac:dyDescent="0.35">
      <c r="A1" s="106" t="s">
        <v>351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3"/>
      <c r="AF1" s="1"/>
      <c r="AG1" s="1"/>
      <c r="AH1" s="1"/>
      <c r="AI1" s="7"/>
      <c r="AJ1" s="8"/>
      <c r="AK1" s="5"/>
      <c r="AL1" s="1"/>
      <c r="AN1" s="6"/>
    </row>
    <row r="2" spans="1:42" s="2" customFormat="1" ht="30.6" customHeight="1" thickBot="1" x14ac:dyDescent="0.35">
      <c r="A2" s="107" t="s">
        <v>0</v>
      </c>
      <c r="B2" s="101" t="s">
        <v>350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1" t="s">
        <v>19</v>
      </c>
      <c r="M2" s="101"/>
      <c r="N2" s="101"/>
      <c r="O2" s="101" t="s">
        <v>21</v>
      </c>
      <c r="P2" s="101"/>
      <c r="Q2" s="101"/>
      <c r="R2" s="101" t="s">
        <v>27</v>
      </c>
      <c r="S2" s="101"/>
      <c r="T2" s="102" t="s">
        <v>31</v>
      </c>
      <c r="U2" s="102" t="s">
        <v>1</v>
      </c>
      <c r="V2" s="102" t="s">
        <v>33</v>
      </c>
      <c r="W2" s="102" t="s">
        <v>34</v>
      </c>
      <c r="X2" s="102" t="s">
        <v>35</v>
      </c>
      <c r="Y2" s="102" t="s">
        <v>30</v>
      </c>
      <c r="Z2" s="102" t="s">
        <v>25</v>
      </c>
      <c r="AA2" s="102" t="s">
        <v>26</v>
      </c>
      <c r="AB2" s="102" t="s">
        <v>12</v>
      </c>
      <c r="AC2" s="102" t="s">
        <v>15</v>
      </c>
      <c r="AD2" s="105" t="s">
        <v>16</v>
      </c>
      <c r="AE2" s="51"/>
      <c r="AF2" s="103" t="s">
        <v>13</v>
      </c>
      <c r="AG2" s="104" t="s">
        <v>18</v>
      </c>
      <c r="AH2" s="104" t="s">
        <v>14</v>
      </c>
      <c r="AI2" s="103" t="s">
        <v>40</v>
      </c>
      <c r="AJ2" s="108" t="s">
        <v>237</v>
      </c>
      <c r="AK2" s="109" t="s">
        <v>41</v>
      </c>
      <c r="AL2" s="103" t="s">
        <v>32</v>
      </c>
      <c r="AM2" s="110" t="s">
        <v>36</v>
      </c>
      <c r="AN2" s="111"/>
      <c r="AO2" s="112"/>
      <c r="AP2" s="103" t="s">
        <v>270</v>
      </c>
    </row>
    <row r="3" spans="1:42" s="2" customFormat="1" ht="72" customHeight="1" thickBot="1" x14ac:dyDescent="0.35">
      <c r="A3" s="107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53" t="s">
        <v>42</v>
      </c>
      <c r="M3" s="53" t="s">
        <v>43</v>
      </c>
      <c r="N3" s="53" t="s">
        <v>20</v>
      </c>
      <c r="O3" s="53" t="s">
        <v>22</v>
      </c>
      <c r="P3" s="54" t="s">
        <v>23</v>
      </c>
      <c r="Q3" s="54" t="s">
        <v>24</v>
      </c>
      <c r="R3" s="54" t="s">
        <v>28</v>
      </c>
      <c r="S3" s="54" t="s">
        <v>29</v>
      </c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5"/>
      <c r="AE3" s="52" t="s">
        <v>17</v>
      </c>
      <c r="AF3" s="103"/>
      <c r="AG3" s="104"/>
      <c r="AH3" s="104"/>
      <c r="AI3" s="103"/>
      <c r="AJ3" s="108"/>
      <c r="AK3" s="109"/>
      <c r="AL3" s="103"/>
      <c r="AM3" s="4" t="s">
        <v>39</v>
      </c>
      <c r="AN3" s="4" t="s">
        <v>37</v>
      </c>
      <c r="AO3" s="4" t="s">
        <v>38</v>
      </c>
      <c r="AP3" s="103"/>
    </row>
    <row r="4" spans="1:42" s="16" customFormat="1" ht="28.5" customHeight="1" thickBot="1" x14ac:dyDescent="0.3">
      <c r="A4" s="39">
        <v>1</v>
      </c>
      <c r="B4" s="55" t="s">
        <v>87</v>
      </c>
      <c r="C4" s="56">
        <v>1969</v>
      </c>
      <c r="D4" s="56">
        <v>45</v>
      </c>
      <c r="E4" s="56" t="s">
        <v>236</v>
      </c>
      <c r="F4" s="56" t="s">
        <v>127</v>
      </c>
      <c r="G4" s="56">
        <v>5</v>
      </c>
      <c r="H4" s="56">
        <v>3</v>
      </c>
      <c r="I4" s="56">
        <v>0</v>
      </c>
      <c r="J4" s="56">
        <v>46</v>
      </c>
      <c r="K4" s="56">
        <v>124</v>
      </c>
      <c r="L4" s="56" t="s">
        <v>122</v>
      </c>
      <c r="M4" s="56" t="s">
        <v>122</v>
      </c>
      <c r="N4" s="56" t="s">
        <v>121</v>
      </c>
      <c r="O4" s="56" t="s">
        <v>121</v>
      </c>
      <c r="P4" s="56" t="s">
        <v>122</v>
      </c>
      <c r="Q4" s="56" t="s">
        <v>122</v>
      </c>
      <c r="R4" s="56" t="s">
        <v>122</v>
      </c>
      <c r="S4" s="56" t="s">
        <v>121</v>
      </c>
      <c r="T4" s="56" t="s">
        <v>122</v>
      </c>
      <c r="U4" s="56">
        <v>0</v>
      </c>
      <c r="V4" s="56" t="s">
        <v>122</v>
      </c>
      <c r="W4" s="56" t="s">
        <v>124</v>
      </c>
      <c r="X4" s="56" t="s">
        <v>125</v>
      </c>
      <c r="Y4" s="56" t="s">
        <v>122</v>
      </c>
      <c r="Z4" s="57">
        <v>1</v>
      </c>
      <c r="AA4" s="56">
        <v>2</v>
      </c>
      <c r="AB4" s="58">
        <v>13112</v>
      </c>
      <c r="AC4" s="58">
        <v>3329</v>
      </c>
      <c r="AD4" s="59">
        <v>3329</v>
      </c>
      <c r="AE4" s="11">
        <f>AC4-AD4</f>
        <v>0</v>
      </c>
      <c r="AF4" s="9">
        <v>980</v>
      </c>
      <c r="AG4" s="9">
        <v>850</v>
      </c>
      <c r="AH4" s="9">
        <v>917</v>
      </c>
      <c r="AI4" s="28">
        <v>178.5</v>
      </c>
      <c r="AJ4" s="29">
        <v>183.9</v>
      </c>
      <c r="AK4" s="30">
        <v>0</v>
      </c>
      <c r="AL4" s="9" t="s">
        <v>202</v>
      </c>
      <c r="AM4" s="14">
        <v>530</v>
      </c>
      <c r="AN4" s="15">
        <v>1093</v>
      </c>
      <c r="AO4" s="9">
        <v>120</v>
      </c>
      <c r="AP4" s="9">
        <f>AD4+(AE4+AJ4)*0.5</f>
        <v>3420.95</v>
      </c>
    </row>
    <row r="5" spans="1:42" s="16" customFormat="1" ht="28.5" customHeight="1" thickBot="1" x14ac:dyDescent="0.3">
      <c r="A5" s="39">
        <v>2</v>
      </c>
      <c r="B5" s="55" t="s">
        <v>111</v>
      </c>
      <c r="C5" s="56">
        <v>1966</v>
      </c>
      <c r="D5" s="56">
        <v>48</v>
      </c>
      <c r="E5" s="56" t="s">
        <v>236</v>
      </c>
      <c r="F5" s="56" t="s">
        <v>127</v>
      </c>
      <c r="G5" s="56">
        <v>5</v>
      </c>
      <c r="H5" s="56">
        <v>3</v>
      </c>
      <c r="I5" s="56">
        <v>0</v>
      </c>
      <c r="J5" s="56">
        <v>42</v>
      </c>
      <c r="K5" s="56">
        <v>93</v>
      </c>
      <c r="L5" s="56" t="s">
        <v>122</v>
      </c>
      <c r="M5" s="56" t="s">
        <v>122</v>
      </c>
      <c r="N5" s="56" t="s">
        <v>121</v>
      </c>
      <c r="O5" s="56" t="s">
        <v>121</v>
      </c>
      <c r="P5" s="56" t="s">
        <v>122</v>
      </c>
      <c r="Q5" s="56" t="s">
        <v>122</v>
      </c>
      <c r="R5" s="56" t="s">
        <v>122</v>
      </c>
      <c r="S5" s="56" t="s">
        <v>121</v>
      </c>
      <c r="T5" s="56" t="s">
        <v>122</v>
      </c>
      <c r="U5" s="56">
        <v>0</v>
      </c>
      <c r="V5" s="56" t="s">
        <v>122</v>
      </c>
      <c r="W5" s="56" t="s">
        <v>124</v>
      </c>
      <c r="X5" s="56" t="s">
        <v>125</v>
      </c>
      <c r="Y5" s="56" t="s">
        <v>122</v>
      </c>
      <c r="Z5" s="57">
        <v>1</v>
      </c>
      <c r="AA5" s="56">
        <v>2</v>
      </c>
      <c r="AB5" s="58">
        <v>15487</v>
      </c>
      <c r="AC5" s="58">
        <v>3253</v>
      </c>
      <c r="AD5" s="59">
        <v>3253</v>
      </c>
      <c r="AE5" s="11">
        <f>AC5-AD5</f>
        <v>0</v>
      </c>
      <c r="AF5" s="17">
        <v>960</v>
      </c>
      <c r="AG5" s="17">
        <v>865</v>
      </c>
      <c r="AH5" s="17">
        <v>950</v>
      </c>
      <c r="AI5" s="28">
        <v>237.7</v>
      </c>
      <c r="AJ5" s="31">
        <v>242.5</v>
      </c>
      <c r="AK5" s="20">
        <v>0</v>
      </c>
      <c r="AL5" s="17" t="s">
        <v>222</v>
      </c>
      <c r="AM5" s="21">
        <v>532</v>
      </c>
      <c r="AN5" s="21">
        <v>810</v>
      </c>
      <c r="AO5" s="17">
        <v>216</v>
      </c>
      <c r="AP5" s="17">
        <f>AD5+(AE5+AJ5)*0.5</f>
        <v>3374.25</v>
      </c>
    </row>
    <row r="6" spans="1:42" s="16" customFormat="1" ht="28.5" customHeight="1" thickBot="1" x14ac:dyDescent="0.3">
      <c r="A6" s="39">
        <v>3</v>
      </c>
      <c r="B6" s="55" t="s">
        <v>116</v>
      </c>
      <c r="C6" s="56">
        <v>1982</v>
      </c>
      <c r="D6" s="56">
        <v>32</v>
      </c>
      <c r="E6" s="56" t="s">
        <v>236</v>
      </c>
      <c r="F6" s="56" t="s">
        <v>127</v>
      </c>
      <c r="G6" s="56">
        <v>5</v>
      </c>
      <c r="H6" s="56">
        <v>2</v>
      </c>
      <c r="I6" s="56">
        <v>0</v>
      </c>
      <c r="J6" s="56">
        <v>32</v>
      </c>
      <c r="K6" s="56">
        <v>87</v>
      </c>
      <c r="L6" s="56" t="s">
        <v>122</v>
      </c>
      <c r="M6" s="56" t="s">
        <v>122</v>
      </c>
      <c r="N6" s="56" t="s">
        <v>121</v>
      </c>
      <c r="O6" s="56" t="s">
        <v>121</v>
      </c>
      <c r="P6" s="56" t="s">
        <v>122</v>
      </c>
      <c r="Q6" s="56" t="s">
        <v>122</v>
      </c>
      <c r="R6" s="56" t="s">
        <v>122</v>
      </c>
      <c r="S6" s="56" t="s">
        <v>121</v>
      </c>
      <c r="T6" s="60" t="s">
        <v>121</v>
      </c>
      <c r="U6" s="60">
        <v>2</v>
      </c>
      <c r="V6" s="56" t="s">
        <v>271</v>
      </c>
      <c r="W6" s="56" t="s">
        <v>124</v>
      </c>
      <c r="X6" s="56" t="s">
        <v>125</v>
      </c>
      <c r="Y6" s="56" t="s">
        <v>122</v>
      </c>
      <c r="Z6" s="57">
        <v>1</v>
      </c>
      <c r="AA6" s="56">
        <v>2</v>
      </c>
      <c r="AB6" s="58">
        <v>10731</v>
      </c>
      <c r="AC6" s="58">
        <v>2170.8000000000002</v>
      </c>
      <c r="AD6" s="59">
        <v>1710</v>
      </c>
      <c r="AE6" s="11">
        <f>AC6-AD6</f>
        <v>460.80000000000018</v>
      </c>
      <c r="AF6" s="17">
        <v>820</v>
      </c>
      <c r="AG6" s="17">
        <v>640</v>
      </c>
      <c r="AH6" s="17">
        <v>690</v>
      </c>
      <c r="AI6" s="28">
        <v>371.3</v>
      </c>
      <c r="AJ6" s="32">
        <v>376.9</v>
      </c>
      <c r="AK6" s="20">
        <v>0</v>
      </c>
      <c r="AL6" s="17" t="s">
        <v>225</v>
      </c>
      <c r="AM6" s="21">
        <v>200</v>
      </c>
      <c r="AN6" s="21">
        <v>918</v>
      </c>
      <c r="AO6" s="17">
        <v>0</v>
      </c>
      <c r="AP6" s="17">
        <f>AD6+(AE6+AJ6)*0.5</f>
        <v>2128.85</v>
      </c>
    </row>
    <row r="7" spans="1:42" ht="31.5" customHeight="1" thickBot="1" x14ac:dyDescent="0.3">
      <c r="A7" s="37" t="s">
        <v>269</v>
      </c>
      <c r="B7" s="37"/>
      <c r="C7" s="37"/>
      <c r="D7" s="37"/>
      <c r="E7" s="37"/>
      <c r="F7" s="37"/>
      <c r="G7" s="37"/>
      <c r="H7" s="37"/>
      <c r="I7" s="37"/>
      <c r="J7" s="37">
        <f>J4+J5+J6</f>
        <v>120</v>
      </c>
      <c r="K7" s="37">
        <f>K4+K5+K6</f>
        <v>304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>
        <f>Z4+Z5+Z6</f>
        <v>3</v>
      </c>
      <c r="AA7" s="37">
        <f>AA4+AA5+AA6</f>
        <v>6</v>
      </c>
      <c r="AB7" s="37"/>
      <c r="AC7" s="37">
        <f t="shared" ref="AC7:AH7" si="0">AC4+AC5+AC6</f>
        <v>8752.7999999999993</v>
      </c>
      <c r="AD7" s="38">
        <f t="shared" si="0"/>
        <v>8292</v>
      </c>
      <c r="AE7" s="38">
        <f t="shared" si="0"/>
        <v>460.80000000000018</v>
      </c>
      <c r="AF7">
        <f t="shared" si="0"/>
        <v>2760</v>
      </c>
      <c r="AG7">
        <f t="shared" si="0"/>
        <v>2355</v>
      </c>
      <c r="AH7">
        <f t="shared" si="0"/>
        <v>2557</v>
      </c>
      <c r="AJ7">
        <f>AJ4+AJ5+AJ6</f>
        <v>803.3</v>
      </c>
      <c r="AM7">
        <f>SUM(AM4:AM6)</f>
        <v>1262</v>
      </c>
      <c r="AN7">
        <f>SUM(AN4:AN6)</f>
        <v>2821</v>
      </c>
      <c r="AO7">
        <f>SUM(AO4:AO6)</f>
        <v>336</v>
      </c>
      <c r="AP7">
        <f>SUM(AP4:AP6)</f>
        <v>8924.0499999999993</v>
      </c>
    </row>
    <row r="8" spans="1:42" x14ac:dyDescent="0.25">
      <c r="H8" s="34">
        <v>3</v>
      </c>
      <c r="AO8" t="s">
        <v>269</v>
      </c>
      <c r="AP8">
        <f>AP7+'2 группа'!AP36+'3 группа'!AP11+'4а группа'!AP58+'4б группа'!AP23+'5 группа'!AP12+'6 группа'!AP9+'7 группа'!AP30</f>
        <v>741250.07999999984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H2:AH3"/>
    <mergeCell ref="AI2:AI3"/>
    <mergeCell ref="W2:W3"/>
    <mergeCell ref="X2:X3"/>
    <mergeCell ref="Y2:Y3"/>
    <mergeCell ref="Z2:Z3"/>
    <mergeCell ref="AA2:AA3"/>
    <mergeCell ref="AB2:AB3"/>
    <mergeCell ref="AC2:AC3"/>
    <mergeCell ref="AP2:AP3"/>
    <mergeCell ref="AJ2:AJ3"/>
    <mergeCell ref="AK2:AK3"/>
    <mergeCell ref="AL2:AL3"/>
    <mergeCell ref="AM2:AO2"/>
    <mergeCell ref="A1:AD1"/>
    <mergeCell ref="L2:N2"/>
    <mergeCell ref="K2:K3"/>
    <mergeCell ref="E2:E3"/>
    <mergeCell ref="F2:F3"/>
    <mergeCell ref="G2:G3"/>
    <mergeCell ref="H2:H3"/>
    <mergeCell ref="I2:I3"/>
    <mergeCell ref="J2:J3"/>
    <mergeCell ref="A2:A3"/>
    <mergeCell ref="B2:B3"/>
    <mergeCell ref="C2:C3"/>
    <mergeCell ref="D2:D3"/>
    <mergeCell ref="U2:U3"/>
    <mergeCell ref="V2:V3"/>
    <mergeCell ref="O2:Q2"/>
    <mergeCell ref="R2:S2"/>
    <mergeCell ref="T2:T3"/>
    <mergeCell ref="AF2:AF3"/>
    <mergeCell ref="AG2:AG3"/>
    <mergeCell ref="AD2:AD3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AP37"/>
  <sheetViews>
    <sheetView workbookViewId="0">
      <selection sqref="A1:AD1"/>
    </sheetView>
  </sheetViews>
  <sheetFormatPr defaultRowHeight="15" x14ac:dyDescent="0.25"/>
  <cols>
    <col min="1" max="1" width="5.85546875" customWidth="1"/>
    <col min="2" max="2" width="27.85546875" customWidth="1"/>
    <col min="3" max="3" width="9.140625" customWidth="1"/>
    <col min="4" max="17" width="0" hidden="1" customWidth="1"/>
    <col min="18" max="18" width="9.7109375" hidden="1" customWidth="1"/>
    <col min="19" max="29" width="0" hidden="1" customWidth="1"/>
    <col min="30" max="30" width="20.28515625" customWidth="1"/>
    <col min="31" max="42" width="0" hidden="1" customWidth="1"/>
  </cols>
  <sheetData>
    <row r="1" spans="1:42" s="2" customFormat="1" ht="34.5" customHeight="1" thickBot="1" x14ac:dyDescent="0.35">
      <c r="A1" s="106" t="s">
        <v>352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3"/>
      <c r="AF1" s="1"/>
      <c r="AG1" s="1"/>
      <c r="AH1" s="1"/>
      <c r="AI1" s="7"/>
      <c r="AJ1" s="8"/>
      <c r="AK1" s="5"/>
      <c r="AL1" s="1"/>
      <c r="AN1" s="6"/>
    </row>
    <row r="2" spans="1:42" s="2" customFormat="1" ht="30.6" customHeight="1" thickBot="1" x14ac:dyDescent="0.35">
      <c r="A2" s="107" t="s">
        <v>0</v>
      </c>
      <c r="B2" s="101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1" t="s">
        <v>19</v>
      </c>
      <c r="M2" s="101"/>
      <c r="N2" s="101"/>
      <c r="O2" s="101" t="s">
        <v>21</v>
      </c>
      <c r="P2" s="101"/>
      <c r="Q2" s="101"/>
      <c r="R2" s="101" t="s">
        <v>27</v>
      </c>
      <c r="S2" s="101"/>
      <c r="T2" s="102" t="s">
        <v>31</v>
      </c>
      <c r="U2" s="102" t="s">
        <v>1</v>
      </c>
      <c r="V2" s="102" t="s">
        <v>33</v>
      </c>
      <c r="W2" s="102" t="s">
        <v>34</v>
      </c>
      <c r="X2" s="102" t="s">
        <v>35</v>
      </c>
      <c r="Y2" s="102" t="s">
        <v>30</v>
      </c>
      <c r="Z2" s="102" t="s">
        <v>25</v>
      </c>
      <c r="AA2" s="102" t="s">
        <v>26</v>
      </c>
      <c r="AB2" s="102" t="s">
        <v>12</v>
      </c>
      <c r="AC2" s="102" t="s">
        <v>15</v>
      </c>
      <c r="AD2" s="105" t="s">
        <v>16</v>
      </c>
      <c r="AE2" s="51"/>
      <c r="AF2" s="103" t="s">
        <v>13</v>
      </c>
      <c r="AG2" s="104" t="s">
        <v>18</v>
      </c>
      <c r="AH2" s="104" t="s">
        <v>14</v>
      </c>
      <c r="AI2" s="103" t="s">
        <v>40</v>
      </c>
      <c r="AJ2" s="108" t="s">
        <v>237</v>
      </c>
      <c r="AK2" s="109" t="s">
        <v>41</v>
      </c>
      <c r="AL2" s="103" t="s">
        <v>32</v>
      </c>
      <c r="AM2" s="110" t="s">
        <v>36</v>
      </c>
      <c r="AN2" s="111"/>
      <c r="AO2" s="112"/>
      <c r="AP2" s="103" t="s">
        <v>270</v>
      </c>
    </row>
    <row r="3" spans="1:42" s="2" customFormat="1" ht="96" customHeight="1" thickBot="1" x14ac:dyDescent="0.35">
      <c r="A3" s="107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53" t="s">
        <v>42</v>
      </c>
      <c r="M3" s="53" t="s">
        <v>43</v>
      </c>
      <c r="N3" s="53" t="s">
        <v>20</v>
      </c>
      <c r="O3" s="53" t="s">
        <v>22</v>
      </c>
      <c r="P3" s="54" t="s">
        <v>23</v>
      </c>
      <c r="Q3" s="54" t="s">
        <v>24</v>
      </c>
      <c r="R3" s="54" t="s">
        <v>28</v>
      </c>
      <c r="S3" s="54" t="s">
        <v>29</v>
      </c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5"/>
      <c r="AE3" s="52" t="s">
        <v>17</v>
      </c>
      <c r="AF3" s="103"/>
      <c r="AG3" s="104"/>
      <c r="AH3" s="104"/>
      <c r="AI3" s="103"/>
      <c r="AJ3" s="108"/>
      <c r="AK3" s="109"/>
      <c r="AL3" s="103"/>
      <c r="AM3" s="4" t="s">
        <v>39</v>
      </c>
      <c r="AN3" s="4" t="s">
        <v>37</v>
      </c>
      <c r="AO3" s="4" t="s">
        <v>38</v>
      </c>
      <c r="AP3" s="103"/>
    </row>
    <row r="4" spans="1:42" ht="17.25" thickBot="1" x14ac:dyDescent="0.35">
      <c r="A4" s="61">
        <v>1</v>
      </c>
      <c r="B4" s="25" t="s">
        <v>57</v>
      </c>
      <c r="C4" s="62">
        <v>1970</v>
      </c>
      <c r="D4" s="62">
        <v>44</v>
      </c>
      <c r="E4" s="62" t="s">
        <v>236</v>
      </c>
      <c r="F4" s="62" t="s">
        <v>131</v>
      </c>
      <c r="G4" s="62">
        <v>5</v>
      </c>
      <c r="H4" s="62">
        <v>3</v>
      </c>
      <c r="I4" s="63">
        <v>0</v>
      </c>
      <c r="J4" s="62">
        <v>59</v>
      </c>
      <c r="K4" s="62">
        <v>147</v>
      </c>
      <c r="L4" s="62" t="s">
        <v>122</v>
      </c>
      <c r="M4" s="62" t="s">
        <v>122</v>
      </c>
      <c r="N4" s="62" t="s">
        <v>121</v>
      </c>
      <c r="O4" s="62" t="s">
        <v>121</v>
      </c>
      <c r="P4" s="62" t="s">
        <v>122</v>
      </c>
      <c r="Q4" s="62" t="s">
        <v>122</v>
      </c>
      <c r="R4" s="62" t="s">
        <v>122</v>
      </c>
      <c r="S4" s="62" t="s">
        <v>121</v>
      </c>
      <c r="T4" s="63" t="s">
        <v>122</v>
      </c>
      <c r="U4" s="62">
        <v>0</v>
      </c>
      <c r="V4" s="62" t="s">
        <v>122</v>
      </c>
      <c r="W4" s="62" t="s">
        <v>124</v>
      </c>
      <c r="X4" s="62" t="s">
        <v>125</v>
      </c>
      <c r="Y4" s="62" t="s">
        <v>122</v>
      </c>
      <c r="Z4" s="64">
        <v>1</v>
      </c>
      <c r="AA4" s="62">
        <v>2</v>
      </c>
      <c r="AB4" s="65">
        <v>10211</v>
      </c>
      <c r="AC4" s="65">
        <v>2512</v>
      </c>
      <c r="AD4" s="66">
        <v>2512</v>
      </c>
      <c r="AE4" s="11">
        <f>AC4-AD4</f>
        <v>0</v>
      </c>
      <c r="AF4" s="9">
        <v>835</v>
      </c>
      <c r="AG4" s="9">
        <v>644</v>
      </c>
      <c r="AH4" s="9">
        <v>698</v>
      </c>
      <c r="AI4" s="28">
        <v>182.56</v>
      </c>
      <c r="AJ4" s="12">
        <v>187.69</v>
      </c>
      <c r="AK4" s="13">
        <v>0</v>
      </c>
      <c r="AL4" s="9" t="s">
        <v>151</v>
      </c>
      <c r="AM4" s="14">
        <v>500</v>
      </c>
      <c r="AN4" s="14">
        <v>926</v>
      </c>
      <c r="AO4" s="9">
        <v>0</v>
      </c>
      <c r="AP4" s="17">
        <f t="shared" ref="AP4:AP11" si="0">AD4+(AE4+AJ4)*0.5</f>
        <v>2605.8449999999998</v>
      </c>
    </row>
    <row r="5" spans="1:42" ht="17.25" thickBot="1" x14ac:dyDescent="0.35">
      <c r="A5" s="67">
        <v>2</v>
      </c>
      <c r="B5" s="27" t="s">
        <v>58</v>
      </c>
      <c r="C5" s="35">
        <v>1970</v>
      </c>
      <c r="D5" s="35">
        <v>44</v>
      </c>
      <c r="E5" s="35" t="s">
        <v>236</v>
      </c>
      <c r="F5" s="35" t="s">
        <v>131</v>
      </c>
      <c r="G5" s="35">
        <v>5</v>
      </c>
      <c r="H5" s="35">
        <v>3</v>
      </c>
      <c r="I5" s="68">
        <v>0</v>
      </c>
      <c r="J5" s="35">
        <v>59</v>
      </c>
      <c r="K5" s="35">
        <v>128</v>
      </c>
      <c r="L5" s="35" t="s">
        <v>122</v>
      </c>
      <c r="M5" s="35" t="s">
        <v>122</v>
      </c>
      <c r="N5" s="35" t="s">
        <v>121</v>
      </c>
      <c r="O5" s="35" t="s">
        <v>121</v>
      </c>
      <c r="P5" s="35" t="s">
        <v>122</v>
      </c>
      <c r="Q5" s="35" t="s">
        <v>122</v>
      </c>
      <c r="R5" s="35" t="s">
        <v>122</v>
      </c>
      <c r="S5" s="35" t="s">
        <v>121</v>
      </c>
      <c r="T5" s="68" t="s">
        <v>122</v>
      </c>
      <c r="U5" s="35">
        <v>0</v>
      </c>
      <c r="V5" s="35" t="s">
        <v>122</v>
      </c>
      <c r="W5" s="35" t="s">
        <v>124</v>
      </c>
      <c r="X5" s="35" t="s">
        <v>125</v>
      </c>
      <c r="Y5" s="35" t="s">
        <v>122</v>
      </c>
      <c r="Z5" s="69">
        <v>1</v>
      </c>
      <c r="AA5" s="35">
        <v>2</v>
      </c>
      <c r="AB5" s="70">
        <v>10175</v>
      </c>
      <c r="AC5" s="70">
        <v>2511</v>
      </c>
      <c r="AD5" s="71">
        <v>2511</v>
      </c>
      <c r="AE5" s="11">
        <f t="shared" ref="AE5:AE35" si="1">AC5-AD5</f>
        <v>0</v>
      </c>
      <c r="AF5" s="17">
        <v>834</v>
      </c>
      <c r="AG5" s="17">
        <v>644</v>
      </c>
      <c r="AH5" s="17">
        <v>698</v>
      </c>
      <c r="AI5" s="28">
        <v>181.8</v>
      </c>
      <c r="AJ5" s="19">
        <v>186.96</v>
      </c>
      <c r="AK5" s="20">
        <v>0</v>
      </c>
      <c r="AL5" s="17" t="s">
        <v>153</v>
      </c>
      <c r="AM5" s="21">
        <v>400</v>
      </c>
      <c r="AN5" s="22">
        <v>1001</v>
      </c>
      <c r="AO5" s="17">
        <v>0</v>
      </c>
      <c r="AP5" s="17">
        <f t="shared" si="0"/>
        <v>2604.48</v>
      </c>
    </row>
    <row r="6" spans="1:42" ht="17.25" thickBot="1" x14ac:dyDescent="0.35">
      <c r="A6" s="61">
        <v>3</v>
      </c>
      <c r="B6" s="27" t="s">
        <v>59</v>
      </c>
      <c r="C6" s="35">
        <v>1969</v>
      </c>
      <c r="D6" s="35">
        <v>45</v>
      </c>
      <c r="E6" s="35" t="s">
        <v>236</v>
      </c>
      <c r="F6" s="35" t="s">
        <v>131</v>
      </c>
      <c r="G6" s="35">
        <v>5</v>
      </c>
      <c r="H6" s="35">
        <v>4</v>
      </c>
      <c r="I6" s="68">
        <v>0</v>
      </c>
      <c r="J6" s="35">
        <v>78</v>
      </c>
      <c r="K6" s="35">
        <v>153</v>
      </c>
      <c r="L6" s="35" t="s">
        <v>122</v>
      </c>
      <c r="M6" s="35" t="s">
        <v>122</v>
      </c>
      <c r="N6" s="35" t="s">
        <v>121</v>
      </c>
      <c r="O6" s="35" t="s">
        <v>121</v>
      </c>
      <c r="P6" s="35" t="s">
        <v>122</v>
      </c>
      <c r="Q6" s="35" t="s">
        <v>122</v>
      </c>
      <c r="R6" s="35" t="s">
        <v>122</v>
      </c>
      <c r="S6" s="35" t="s">
        <v>121</v>
      </c>
      <c r="T6" s="68" t="s">
        <v>122</v>
      </c>
      <c r="U6" s="35">
        <v>0</v>
      </c>
      <c r="V6" s="35" t="s">
        <v>122</v>
      </c>
      <c r="W6" s="35" t="s">
        <v>124</v>
      </c>
      <c r="X6" s="35" t="s">
        <v>125</v>
      </c>
      <c r="Y6" s="35" t="s">
        <v>122</v>
      </c>
      <c r="Z6" s="69">
        <v>1</v>
      </c>
      <c r="AA6" s="35">
        <v>2</v>
      </c>
      <c r="AB6" s="70">
        <v>15254</v>
      </c>
      <c r="AC6" s="70">
        <v>3098.1</v>
      </c>
      <c r="AD6" s="71">
        <v>3045</v>
      </c>
      <c r="AE6" s="11">
        <f t="shared" si="1"/>
        <v>53.099999999999909</v>
      </c>
      <c r="AF6" s="18">
        <v>1075</v>
      </c>
      <c r="AG6" s="17">
        <v>779</v>
      </c>
      <c r="AH6" s="17">
        <v>877</v>
      </c>
      <c r="AI6" s="28">
        <v>241.9</v>
      </c>
      <c r="AJ6" s="31">
        <v>248.45</v>
      </c>
      <c r="AK6" s="20">
        <v>0</v>
      </c>
      <c r="AL6" s="17" t="s">
        <v>152</v>
      </c>
      <c r="AM6" s="21">
        <v>300</v>
      </c>
      <c r="AN6" s="22">
        <v>1594</v>
      </c>
      <c r="AO6" s="17">
        <v>0</v>
      </c>
      <c r="AP6" s="17">
        <f t="shared" si="0"/>
        <v>3195.7750000000001</v>
      </c>
    </row>
    <row r="7" spans="1:42" ht="17.25" thickBot="1" x14ac:dyDescent="0.35">
      <c r="A7" s="67">
        <v>4</v>
      </c>
      <c r="B7" s="27" t="s">
        <v>60</v>
      </c>
      <c r="C7" s="35">
        <v>1969</v>
      </c>
      <c r="D7" s="35">
        <v>45</v>
      </c>
      <c r="E7" s="35" t="s">
        <v>236</v>
      </c>
      <c r="F7" s="35" t="s">
        <v>131</v>
      </c>
      <c r="G7" s="35">
        <v>5</v>
      </c>
      <c r="H7" s="35">
        <v>4</v>
      </c>
      <c r="I7" s="68">
        <v>0</v>
      </c>
      <c r="J7" s="35">
        <v>79</v>
      </c>
      <c r="K7" s="35">
        <v>148</v>
      </c>
      <c r="L7" s="35" t="s">
        <v>122</v>
      </c>
      <c r="M7" s="35" t="s">
        <v>122</v>
      </c>
      <c r="N7" s="35" t="s">
        <v>121</v>
      </c>
      <c r="O7" s="35" t="s">
        <v>121</v>
      </c>
      <c r="P7" s="35" t="s">
        <v>122</v>
      </c>
      <c r="Q7" s="35" t="s">
        <v>122</v>
      </c>
      <c r="R7" s="35" t="s">
        <v>122</v>
      </c>
      <c r="S7" s="35" t="s">
        <v>121</v>
      </c>
      <c r="T7" s="68" t="s">
        <v>122</v>
      </c>
      <c r="U7" s="35">
        <v>0</v>
      </c>
      <c r="V7" s="35" t="s">
        <v>122</v>
      </c>
      <c r="W7" s="35" t="s">
        <v>124</v>
      </c>
      <c r="X7" s="35" t="s">
        <v>125</v>
      </c>
      <c r="Y7" s="35" t="s">
        <v>122</v>
      </c>
      <c r="Z7" s="69">
        <v>1</v>
      </c>
      <c r="AA7" s="35">
        <v>2</v>
      </c>
      <c r="AB7" s="70">
        <v>12708</v>
      </c>
      <c r="AC7" s="70">
        <v>3187</v>
      </c>
      <c r="AD7" s="71">
        <v>3187</v>
      </c>
      <c r="AE7" s="11">
        <f t="shared" si="1"/>
        <v>0</v>
      </c>
      <c r="AF7" s="18">
        <v>1075</v>
      </c>
      <c r="AG7" s="17">
        <v>779</v>
      </c>
      <c r="AH7" s="17">
        <v>889</v>
      </c>
      <c r="AI7" s="28">
        <v>242.4</v>
      </c>
      <c r="AJ7" s="31">
        <v>249.17</v>
      </c>
      <c r="AK7" s="20">
        <v>0</v>
      </c>
      <c r="AL7" s="17" t="s">
        <v>152</v>
      </c>
      <c r="AM7" s="21">
        <v>360</v>
      </c>
      <c r="AN7" s="22">
        <v>1604</v>
      </c>
      <c r="AO7" s="17">
        <v>0</v>
      </c>
      <c r="AP7" s="17">
        <f t="shared" si="0"/>
        <v>3311.585</v>
      </c>
    </row>
    <row r="8" spans="1:42" ht="17.25" thickBot="1" x14ac:dyDescent="0.35">
      <c r="A8" s="61">
        <v>5</v>
      </c>
      <c r="B8" s="27" t="s">
        <v>61</v>
      </c>
      <c r="C8" s="35">
        <v>1969</v>
      </c>
      <c r="D8" s="35">
        <v>45</v>
      </c>
      <c r="E8" s="35" t="s">
        <v>236</v>
      </c>
      <c r="F8" s="35" t="s">
        <v>131</v>
      </c>
      <c r="G8" s="35">
        <v>5</v>
      </c>
      <c r="H8" s="35">
        <v>4</v>
      </c>
      <c r="I8" s="68">
        <v>0</v>
      </c>
      <c r="J8" s="35">
        <v>73</v>
      </c>
      <c r="K8" s="35">
        <v>140</v>
      </c>
      <c r="L8" s="35" t="s">
        <v>122</v>
      </c>
      <c r="M8" s="35" t="s">
        <v>122</v>
      </c>
      <c r="N8" s="35" t="s">
        <v>121</v>
      </c>
      <c r="O8" s="35" t="s">
        <v>121</v>
      </c>
      <c r="P8" s="35" t="s">
        <v>122</v>
      </c>
      <c r="Q8" s="35" t="s">
        <v>122</v>
      </c>
      <c r="R8" s="35" t="s">
        <v>122</v>
      </c>
      <c r="S8" s="35" t="s">
        <v>121</v>
      </c>
      <c r="T8" s="68" t="s">
        <v>122</v>
      </c>
      <c r="U8" s="35">
        <v>0</v>
      </c>
      <c r="V8" s="35" t="s">
        <v>122</v>
      </c>
      <c r="W8" s="35" t="s">
        <v>124</v>
      </c>
      <c r="X8" s="35" t="s">
        <v>125</v>
      </c>
      <c r="Y8" s="35" t="s">
        <v>122</v>
      </c>
      <c r="Z8" s="69">
        <v>1</v>
      </c>
      <c r="AA8" s="35">
        <v>2</v>
      </c>
      <c r="AB8" s="70">
        <v>15289</v>
      </c>
      <c r="AC8" s="70">
        <v>3220.2</v>
      </c>
      <c r="AD8" s="71">
        <v>3097.6</v>
      </c>
      <c r="AE8" s="11">
        <f t="shared" si="1"/>
        <v>122.59999999999991</v>
      </c>
      <c r="AF8" s="18">
        <v>1085</v>
      </c>
      <c r="AG8" s="17">
        <v>799</v>
      </c>
      <c r="AH8" s="17">
        <v>907</v>
      </c>
      <c r="AI8" s="28">
        <v>290.89999999999998</v>
      </c>
      <c r="AJ8" s="31">
        <v>299.7</v>
      </c>
      <c r="AK8" s="20">
        <v>0</v>
      </c>
      <c r="AL8" s="17" t="s">
        <v>154</v>
      </c>
      <c r="AM8" s="21">
        <v>400</v>
      </c>
      <c r="AN8" s="22">
        <v>1493</v>
      </c>
      <c r="AO8" s="17">
        <v>0</v>
      </c>
      <c r="AP8" s="17">
        <f t="shared" si="0"/>
        <v>3308.75</v>
      </c>
    </row>
    <row r="9" spans="1:42" ht="17.25" thickBot="1" x14ac:dyDescent="0.35">
      <c r="A9" s="67">
        <v>6</v>
      </c>
      <c r="B9" s="27" t="s">
        <v>62</v>
      </c>
      <c r="C9" s="35">
        <v>1970</v>
      </c>
      <c r="D9" s="35">
        <v>44</v>
      </c>
      <c r="E9" s="35" t="s">
        <v>236</v>
      </c>
      <c r="F9" s="35" t="s">
        <v>131</v>
      </c>
      <c r="G9" s="35">
        <v>5</v>
      </c>
      <c r="H9" s="35">
        <v>4</v>
      </c>
      <c r="I9" s="68">
        <v>0</v>
      </c>
      <c r="J9" s="35">
        <v>76</v>
      </c>
      <c r="K9" s="35">
        <v>154</v>
      </c>
      <c r="L9" s="35" t="s">
        <v>122</v>
      </c>
      <c r="M9" s="35" t="s">
        <v>122</v>
      </c>
      <c r="N9" s="35" t="s">
        <v>121</v>
      </c>
      <c r="O9" s="35" t="s">
        <v>121</v>
      </c>
      <c r="P9" s="35" t="s">
        <v>122</v>
      </c>
      <c r="Q9" s="35" t="s">
        <v>122</v>
      </c>
      <c r="R9" s="35" t="s">
        <v>122</v>
      </c>
      <c r="S9" s="35" t="s">
        <v>121</v>
      </c>
      <c r="T9" s="68" t="s">
        <v>122</v>
      </c>
      <c r="U9" s="35">
        <v>0</v>
      </c>
      <c r="V9" s="35" t="s">
        <v>122</v>
      </c>
      <c r="W9" s="35" t="s">
        <v>124</v>
      </c>
      <c r="X9" s="35" t="s">
        <v>125</v>
      </c>
      <c r="Y9" s="35" t="s">
        <v>122</v>
      </c>
      <c r="Z9" s="69">
        <v>1</v>
      </c>
      <c r="AA9" s="35">
        <v>2</v>
      </c>
      <c r="AB9" s="70">
        <v>15337</v>
      </c>
      <c r="AC9" s="70">
        <v>3201</v>
      </c>
      <c r="AD9" s="71">
        <v>3201</v>
      </c>
      <c r="AE9" s="11">
        <f t="shared" si="1"/>
        <v>0</v>
      </c>
      <c r="AF9" s="18">
        <v>1085</v>
      </c>
      <c r="AG9" s="17">
        <v>878</v>
      </c>
      <c r="AH9" s="17">
        <v>934</v>
      </c>
      <c r="AI9" s="28">
        <v>290.10000000000002</v>
      </c>
      <c r="AJ9" s="31">
        <v>298.8</v>
      </c>
      <c r="AK9" s="20">
        <v>0</v>
      </c>
      <c r="AL9" s="17" t="s">
        <v>155</v>
      </c>
      <c r="AM9" s="21">
        <v>400</v>
      </c>
      <c r="AN9" s="22">
        <v>1800</v>
      </c>
      <c r="AO9" s="17">
        <v>0</v>
      </c>
      <c r="AP9" s="17">
        <f t="shared" si="0"/>
        <v>3350.4</v>
      </c>
    </row>
    <row r="10" spans="1:42" ht="17.25" thickBot="1" x14ac:dyDescent="0.35">
      <c r="A10" s="61">
        <v>7</v>
      </c>
      <c r="B10" s="27" t="s">
        <v>63</v>
      </c>
      <c r="C10" s="35">
        <v>1972</v>
      </c>
      <c r="D10" s="35">
        <v>42</v>
      </c>
      <c r="E10" s="35" t="s">
        <v>236</v>
      </c>
      <c r="F10" s="35" t="s">
        <v>131</v>
      </c>
      <c r="G10" s="35">
        <v>5</v>
      </c>
      <c r="H10" s="35">
        <v>3</v>
      </c>
      <c r="I10" s="68">
        <v>0</v>
      </c>
      <c r="J10" s="35">
        <v>58</v>
      </c>
      <c r="K10" s="35">
        <v>115</v>
      </c>
      <c r="L10" s="35" t="s">
        <v>122</v>
      </c>
      <c r="M10" s="35" t="s">
        <v>122</v>
      </c>
      <c r="N10" s="35" t="s">
        <v>121</v>
      </c>
      <c r="O10" s="35" t="s">
        <v>121</v>
      </c>
      <c r="P10" s="35" t="s">
        <v>122</v>
      </c>
      <c r="Q10" s="35" t="s">
        <v>122</v>
      </c>
      <c r="R10" s="35" t="s">
        <v>122</v>
      </c>
      <c r="S10" s="35" t="s">
        <v>121</v>
      </c>
      <c r="T10" s="68" t="s">
        <v>122</v>
      </c>
      <c r="U10" s="35">
        <v>0</v>
      </c>
      <c r="V10" s="35" t="s">
        <v>122</v>
      </c>
      <c r="W10" s="35" t="s">
        <v>124</v>
      </c>
      <c r="X10" s="35" t="s">
        <v>125</v>
      </c>
      <c r="Y10" s="35" t="s">
        <v>122</v>
      </c>
      <c r="Z10" s="69">
        <v>1</v>
      </c>
      <c r="AA10" s="35">
        <v>2</v>
      </c>
      <c r="AB10" s="70">
        <v>9881</v>
      </c>
      <c r="AC10" s="70">
        <v>2456</v>
      </c>
      <c r="AD10" s="71">
        <v>2401.1</v>
      </c>
      <c r="AE10" s="11">
        <f t="shared" si="1"/>
        <v>54.900000000000091</v>
      </c>
      <c r="AF10" s="17">
        <v>825</v>
      </c>
      <c r="AG10" s="17">
        <v>646</v>
      </c>
      <c r="AH10" s="17">
        <v>690</v>
      </c>
      <c r="AI10" s="28">
        <v>175.5</v>
      </c>
      <c r="AJ10" s="19">
        <v>182.4</v>
      </c>
      <c r="AK10" s="20">
        <v>0</v>
      </c>
      <c r="AL10" s="17" t="s">
        <v>156</v>
      </c>
      <c r="AM10" s="21">
        <v>350</v>
      </c>
      <c r="AN10" s="21">
        <v>764</v>
      </c>
      <c r="AO10" s="18">
        <v>1293</v>
      </c>
      <c r="AP10" s="17">
        <f t="shared" si="0"/>
        <v>2519.75</v>
      </c>
    </row>
    <row r="11" spans="1:42" s="23" customFormat="1" ht="17.25" thickBot="1" x14ac:dyDescent="0.35">
      <c r="A11" s="67">
        <v>8</v>
      </c>
      <c r="B11" s="25" t="s">
        <v>84</v>
      </c>
      <c r="C11" s="62">
        <v>1971</v>
      </c>
      <c r="D11" s="62">
        <v>43</v>
      </c>
      <c r="E11" s="62" t="s">
        <v>236</v>
      </c>
      <c r="F11" s="62" t="s">
        <v>131</v>
      </c>
      <c r="G11" s="62">
        <v>5</v>
      </c>
      <c r="H11" s="62">
        <v>3</v>
      </c>
      <c r="I11" s="62">
        <v>0</v>
      </c>
      <c r="J11" s="62">
        <v>48</v>
      </c>
      <c r="K11" s="62">
        <v>110</v>
      </c>
      <c r="L11" s="62" t="s">
        <v>122</v>
      </c>
      <c r="M11" s="62" t="s">
        <v>122</v>
      </c>
      <c r="N11" s="62" t="s">
        <v>121</v>
      </c>
      <c r="O11" s="62" t="s">
        <v>121</v>
      </c>
      <c r="P11" s="62" t="s">
        <v>122</v>
      </c>
      <c r="Q11" s="62" t="s">
        <v>122</v>
      </c>
      <c r="R11" s="62" t="s">
        <v>122</v>
      </c>
      <c r="S11" s="62" t="s">
        <v>121</v>
      </c>
      <c r="T11" s="62" t="s">
        <v>122</v>
      </c>
      <c r="U11" s="62">
        <v>0</v>
      </c>
      <c r="V11" s="62" t="s">
        <v>122</v>
      </c>
      <c r="W11" s="62" t="s">
        <v>124</v>
      </c>
      <c r="X11" s="62" t="s">
        <v>125</v>
      </c>
      <c r="Y11" s="62" t="s">
        <v>122</v>
      </c>
      <c r="Z11" s="64">
        <v>1</v>
      </c>
      <c r="AA11" s="62">
        <v>2</v>
      </c>
      <c r="AB11" s="65">
        <v>10595</v>
      </c>
      <c r="AC11" s="65">
        <v>2003</v>
      </c>
      <c r="AD11" s="66">
        <v>2003</v>
      </c>
      <c r="AE11" s="11">
        <f t="shared" si="1"/>
        <v>0</v>
      </c>
      <c r="AF11" s="9">
        <v>835</v>
      </c>
      <c r="AG11" s="9">
        <v>646</v>
      </c>
      <c r="AH11" s="9">
        <v>760</v>
      </c>
      <c r="AI11" s="28">
        <v>215.8</v>
      </c>
      <c r="AJ11" s="29">
        <v>221.9</v>
      </c>
      <c r="AK11" s="13">
        <v>0</v>
      </c>
      <c r="AL11" s="9" t="s">
        <v>198</v>
      </c>
      <c r="AM11" s="14">
        <v>250</v>
      </c>
      <c r="AN11" s="14">
        <v>347</v>
      </c>
      <c r="AO11" s="10">
        <v>1191</v>
      </c>
      <c r="AP11" s="9">
        <f t="shared" si="0"/>
        <v>2113.9499999999998</v>
      </c>
    </row>
    <row r="12" spans="1:42" s="23" customFormat="1" ht="17.25" thickBot="1" x14ac:dyDescent="0.35">
      <c r="A12" s="61">
        <v>9</v>
      </c>
      <c r="B12" s="27" t="s">
        <v>85</v>
      </c>
      <c r="C12" s="35">
        <v>1969</v>
      </c>
      <c r="D12" s="35">
        <v>45</v>
      </c>
      <c r="E12" s="35" t="s">
        <v>236</v>
      </c>
      <c r="F12" s="35" t="s">
        <v>131</v>
      </c>
      <c r="G12" s="35">
        <v>5</v>
      </c>
      <c r="H12" s="35">
        <v>4</v>
      </c>
      <c r="I12" s="35">
        <v>0</v>
      </c>
      <c r="J12" s="35">
        <v>64</v>
      </c>
      <c r="K12" s="35">
        <v>145</v>
      </c>
      <c r="L12" s="35" t="s">
        <v>122</v>
      </c>
      <c r="M12" s="35" t="s">
        <v>122</v>
      </c>
      <c r="N12" s="35" t="s">
        <v>121</v>
      </c>
      <c r="O12" s="35" t="s">
        <v>121</v>
      </c>
      <c r="P12" s="35" t="s">
        <v>122</v>
      </c>
      <c r="Q12" s="35" t="s">
        <v>122</v>
      </c>
      <c r="R12" s="35" t="s">
        <v>122</v>
      </c>
      <c r="S12" s="35" t="s">
        <v>121</v>
      </c>
      <c r="T12" s="35" t="s">
        <v>122</v>
      </c>
      <c r="U12" s="35">
        <v>0</v>
      </c>
      <c r="V12" s="35" t="s">
        <v>122</v>
      </c>
      <c r="W12" s="35" t="s">
        <v>124</v>
      </c>
      <c r="X12" s="35" t="s">
        <v>125</v>
      </c>
      <c r="Y12" s="35" t="s">
        <v>122</v>
      </c>
      <c r="Z12" s="69">
        <v>1</v>
      </c>
      <c r="AA12" s="35">
        <v>2</v>
      </c>
      <c r="AB12" s="70">
        <v>14007</v>
      </c>
      <c r="AC12" s="70">
        <v>3438.8</v>
      </c>
      <c r="AD12" s="71">
        <v>2617</v>
      </c>
      <c r="AE12" s="11">
        <f t="shared" si="1"/>
        <v>821.80000000000018</v>
      </c>
      <c r="AF12" s="18">
        <v>1091</v>
      </c>
      <c r="AG12" s="17">
        <v>950</v>
      </c>
      <c r="AH12" s="17">
        <v>950</v>
      </c>
      <c r="AI12" s="28">
        <v>237.62</v>
      </c>
      <c r="AJ12" s="31">
        <v>244.56</v>
      </c>
      <c r="AK12" s="20">
        <v>0</v>
      </c>
      <c r="AL12" s="17" t="s">
        <v>199</v>
      </c>
      <c r="AM12" s="21">
        <v>400</v>
      </c>
      <c r="AN12" s="22">
        <v>1125</v>
      </c>
      <c r="AO12" s="17">
        <v>0</v>
      </c>
      <c r="AP12" s="9">
        <f t="shared" ref="AP12:AP35" si="2">AD12+(AE12+AJ12)*0.5</f>
        <v>3150.1800000000003</v>
      </c>
    </row>
    <row r="13" spans="1:42" s="23" customFormat="1" ht="17.25" thickBot="1" x14ac:dyDescent="0.35">
      <c r="A13" s="67">
        <v>10</v>
      </c>
      <c r="B13" s="27" t="s">
        <v>95</v>
      </c>
      <c r="C13" s="35">
        <v>1966</v>
      </c>
      <c r="D13" s="35">
        <v>48</v>
      </c>
      <c r="E13" s="35" t="s">
        <v>236</v>
      </c>
      <c r="F13" s="35" t="s">
        <v>131</v>
      </c>
      <c r="G13" s="35">
        <v>5</v>
      </c>
      <c r="H13" s="35">
        <v>4</v>
      </c>
      <c r="I13" s="35">
        <v>0</v>
      </c>
      <c r="J13" s="35">
        <v>64</v>
      </c>
      <c r="K13" s="35">
        <v>142</v>
      </c>
      <c r="L13" s="35" t="s">
        <v>122</v>
      </c>
      <c r="M13" s="35" t="s">
        <v>122</v>
      </c>
      <c r="N13" s="35" t="s">
        <v>121</v>
      </c>
      <c r="O13" s="35" t="s">
        <v>121</v>
      </c>
      <c r="P13" s="35" t="s">
        <v>122</v>
      </c>
      <c r="Q13" s="35" t="s">
        <v>122</v>
      </c>
      <c r="R13" s="35" t="s">
        <v>122</v>
      </c>
      <c r="S13" s="35" t="s">
        <v>121</v>
      </c>
      <c r="T13" s="35" t="s">
        <v>122</v>
      </c>
      <c r="U13" s="35">
        <v>0</v>
      </c>
      <c r="V13" s="35" t="s">
        <v>122</v>
      </c>
      <c r="W13" s="35" t="s">
        <v>124</v>
      </c>
      <c r="X13" s="35" t="s">
        <v>125</v>
      </c>
      <c r="Y13" s="35" t="s">
        <v>122</v>
      </c>
      <c r="Z13" s="69">
        <v>1</v>
      </c>
      <c r="AA13" s="35">
        <v>2</v>
      </c>
      <c r="AB13" s="70">
        <v>13035</v>
      </c>
      <c r="AC13" s="70">
        <v>3162.5</v>
      </c>
      <c r="AD13" s="71">
        <v>2538</v>
      </c>
      <c r="AE13" s="11">
        <f t="shared" si="1"/>
        <v>624.5</v>
      </c>
      <c r="AF13" s="18">
        <v>1075</v>
      </c>
      <c r="AG13" s="17">
        <v>779</v>
      </c>
      <c r="AH13" s="17">
        <v>960</v>
      </c>
      <c r="AI13" s="28">
        <v>234.9</v>
      </c>
      <c r="AJ13" s="31">
        <v>241.7</v>
      </c>
      <c r="AK13" s="20">
        <v>0</v>
      </c>
      <c r="AL13" s="17" t="s">
        <v>210</v>
      </c>
      <c r="AM13" s="21">
        <v>645</v>
      </c>
      <c r="AN13" s="22">
        <v>1451</v>
      </c>
      <c r="AO13" s="18">
        <v>2166</v>
      </c>
      <c r="AP13" s="9">
        <f t="shared" si="2"/>
        <v>2971.1</v>
      </c>
    </row>
    <row r="14" spans="1:42" s="23" customFormat="1" ht="17.25" thickBot="1" x14ac:dyDescent="0.35">
      <c r="A14" s="61">
        <v>11</v>
      </c>
      <c r="B14" s="27" t="s">
        <v>96</v>
      </c>
      <c r="C14" s="35">
        <v>1964</v>
      </c>
      <c r="D14" s="35">
        <v>50</v>
      </c>
      <c r="E14" s="35" t="s">
        <v>236</v>
      </c>
      <c r="F14" s="35" t="s">
        <v>131</v>
      </c>
      <c r="G14" s="35">
        <v>5</v>
      </c>
      <c r="H14" s="35">
        <v>4</v>
      </c>
      <c r="I14" s="35">
        <v>0</v>
      </c>
      <c r="J14" s="35">
        <v>75</v>
      </c>
      <c r="K14" s="35">
        <v>154</v>
      </c>
      <c r="L14" s="35" t="s">
        <v>122</v>
      </c>
      <c r="M14" s="35" t="s">
        <v>122</v>
      </c>
      <c r="N14" s="35" t="s">
        <v>121</v>
      </c>
      <c r="O14" s="35" t="s">
        <v>121</v>
      </c>
      <c r="P14" s="35" t="s">
        <v>122</v>
      </c>
      <c r="Q14" s="35" t="s">
        <v>122</v>
      </c>
      <c r="R14" s="35" t="s">
        <v>122</v>
      </c>
      <c r="S14" s="35" t="s">
        <v>121</v>
      </c>
      <c r="T14" s="35" t="s">
        <v>122</v>
      </c>
      <c r="U14" s="35">
        <v>0</v>
      </c>
      <c r="V14" s="35" t="s">
        <v>122</v>
      </c>
      <c r="W14" s="35" t="s">
        <v>124</v>
      </c>
      <c r="X14" s="35" t="s">
        <v>125</v>
      </c>
      <c r="Y14" s="35" t="s">
        <v>122</v>
      </c>
      <c r="Z14" s="69">
        <v>1</v>
      </c>
      <c r="AA14" s="35">
        <v>2</v>
      </c>
      <c r="AB14" s="70">
        <v>13016</v>
      </c>
      <c r="AC14" s="70">
        <v>3127.8</v>
      </c>
      <c r="AD14" s="71">
        <v>2939.7</v>
      </c>
      <c r="AE14" s="11">
        <f t="shared" si="1"/>
        <v>188.10000000000036</v>
      </c>
      <c r="AF14" s="18">
        <v>1075</v>
      </c>
      <c r="AG14" s="17">
        <v>960</v>
      </c>
      <c r="AH14" s="17">
        <v>960</v>
      </c>
      <c r="AI14" s="28">
        <v>235.7</v>
      </c>
      <c r="AJ14" s="19">
        <v>243.1</v>
      </c>
      <c r="AK14" s="20">
        <v>0</v>
      </c>
      <c r="AL14" s="17" t="s">
        <v>207</v>
      </c>
      <c r="AM14" s="21">
        <v>785</v>
      </c>
      <c r="AN14" s="21">
        <v>755</v>
      </c>
      <c r="AO14" s="18">
        <v>3935</v>
      </c>
      <c r="AP14" s="9">
        <f t="shared" si="2"/>
        <v>3155.3</v>
      </c>
    </row>
    <row r="15" spans="1:42" s="23" customFormat="1" ht="17.25" thickBot="1" x14ac:dyDescent="0.35">
      <c r="A15" s="67">
        <v>12</v>
      </c>
      <c r="B15" s="27" t="s">
        <v>97</v>
      </c>
      <c r="C15" s="35">
        <v>1964</v>
      </c>
      <c r="D15" s="35">
        <v>50</v>
      </c>
      <c r="E15" s="35" t="s">
        <v>236</v>
      </c>
      <c r="F15" s="35" t="s">
        <v>131</v>
      </c>
      <c r="G15" s="35">
        <v>5</v>
      </c>
      <c r="H15" s="35">
        <v>4</v>
      </c>
      <c r="I15" s="35">
        <v>0</v>
      </c>
      <c r="J15" s="35">
        <v>64</v>
      </c>
      <c r="K15" s="35">
        <v>128</v>
      </c>
      <c r="L15" s="35" t="s">
        <v>122</v>
      </c>
      <c r="M15" s="35" t="s">
        <v>122</v>
      </c>
      <c r="N15" s="35" t="s">
        <v>121</v>
      </c>
      <c r="O15" s="35" t="s">
        <v>121</v>
      </c>
      <c r="P15" s="35" t="s">
        <v>122</v>
      </c>
      <c r="Q15" s="35" t="s">
        <v>122</v>
      </c>
      <c r="R15" s="35" t="s">
        <v>122</v>
      </c>
      <c r="S15" s="35" t="s">
        <v>121</v>
      </c>
      <c r="T15" s="35" t="s">
        <v>122</v>
      </c>
      <c r="U15" s="35">
        <v>0</v>
      </c>
      <c r="V15" s="35" t="s">
        <v>122</v>
      </c>
      <c r="W15" s="35" t="s">
        <v>124</v>
      </c>
      <c r="X15" s="35" t="s">
        <v>125</v>
      </c>
      <c r="Y15" s="35" t="s">
        <v>122</v>
      </c>
      <c r="Z15" s="69">
        <v>1</v>
      </c>
      <c r="AA15" s="35">
        <v>2</v>
      </c>
      <c r="AB15" s="70">
        <v>12618</v>
      </c>
      <c r="AC15" s="70">
        <v>3159</v>
      </c>
      <c r="AD15" s="71">
        <v>2541.5</v>
      </c>
      <c r="AE15" s="11">
        <f t="shared" si="1"/>
        <v>617.5</v>
      </c>
      <c r="AF15" s="18">
        <v>1075</v>
      </c>
      <c r="AG15" s="17">
        <v>960</v>
      </c>
      <c r="AH15" s="17">
        <v>960</v>
      </c>
      <c r="AI15" s="28">
        <v>235.4</v>
      </c>
      <c r="AJ15" s="31">
        <v>242.96</v>
      </c>
      <c r="AK15" s="20">
        <v>0</v>
      </c>
      <c r="AL15" s="17" t="s">
        <v>212</v>
      </c>
      <c r="AM15" s="21">
        <v>450</v>
      </c>
      <c r="AN15" s="22">
        <v>1167</v>
      </c>
      <c r="AO15" s="18">
        <v>13786</v>
      </c>
      <c r="AP15" s="9">
        <f t="shared" si="2"/>
        <v>2971.73</v>
      </c>
    </row>
    <row r="16" spans="1:42" s="23" customFormat="1" ht="17.25" thickBot="1" x14ac:dyDescent="0.35">
      <c r="A16" s="61">
        <v>13</v>
      </c>
      <c r="B16" s="27" t="s">
        <v>98</v>
      </c>
      <c r="C16" s="35">
        <v>1964</v>
      </c>
      <c r="D16" s="35">
        <v>50</v>
      </c>
      <c r="E16" s="35" t="s">
        <v>236</v>
      </c>
      <c r="F16" s="35" t="s">
        <v>131</v>
      </c>
      <c r="G16" s="35">
        <v>5</v>
      </c>
      <c r="H16" s="35">
        <v>4</v>
      </c>
      <c r="I16" s="35">
        <v>0</v>
      </c>
      <c r="J16" s="35">
        <v>75</v>
      </c>
      <c r="K16" s="35">
        <v>132</v>
      </c>
      <c r="L16" s="35" t="s">
        <v>122</v>
      </c>
      <c r="M16" s="35" t="s">
        <v>122</v>
      </c>
      <c r="N16" s="35" t="s">
        <v>121</v>
      </c>
      <c r="O16" s="35" t="s">
        <v>121</v>
      </c>
      <c r="P16" s="35" t="s">
        <v>122</v>
      </c>
      <c r="Q16" s="35" t="s">
        <v>122</v>
      </c>
      <c r="R16" s="35" t="s">
        <v>122</v>
      </c>
      <c r="S16" s="35" t="s">
        <v>121</v>
      </c>
      <c r="T16" s="35" t="s">
        <v>122</v>
      </c>
      <c r="U16" s="35">
        <v>0</v>
      </c>
      <c r="V16" s="35" t="s">
        <v>122</v>
      </c>
      <c r="W16" s="35" t="s">
        <v>124</v>
      </c>
      <c r="X16" s="35" t="s">
        <v>125</v>
      </c>
      <c r="Y16" s="35" t="s">
        <v>122</v>
      </c>
      <c r="Z16" s="69">
        <v>1</v>
      </c>
      <c r="AA16" s="35">
        <v>2</v>
      </c>
      <c r="AB16" s="70">
        <v>12879</v>
      </c>
      <c r="AC16" s="70">
        <v>3181</v>
      </c>
      <c r="AD16" s="71">
        <v>3014</v>
      </c>
      <c r="AE16" s="11">
        <f t="shared" si="1"/>
        <v>167</v>
      </c>
      <c r="AF16" s="18">
        <v>1075</v>
      </c>
      <c r="AG16" s="17">
        <v>950</v>
      </c>
      <c r="AH16" s="17">
        <v>960</v>
      </c>
      <c r="AI16" s="28">
        <v>236.3</v>
      </c>
      <c r="AJ16" s="19">
        <v>242.5</v>
      </c>
      <c r="AK16" s="20">
        <v>0</v>
      </c>
      <c r="AL16" s="17" t="s">
        <v>213</v>
      </c>
      <c r="AM16" s="21">
        <v>780</v>
      </c>
      <c r="AN16" s="21">
        <v>925</v>
      </c>
      <c r="AO16" s="18">
        <v>6950</v>
      </c>
      <c r="AP16" s="9">
        <f t="shared" si="2"/>
        <v>3218.75</v>
      </c>
    </row>
    <row r="17" spans="1:42" s="23" customFormat="1" ht="17.25" thickBot="1" x14ac:dyDescent="0.35">
      <c r="A17" s="67">
        <v>14</v>
      </c>
      <c r="B17" s="27" t="s">
        <v>99</v>
      </c>
      <c r="C17" s="35">
        <v>1966</v>
      </c>
      <c r="D17" s="35">
        <v>48</v>
      </c>
      <c r="E17" s="35" t="s">
        <v>236</v>
      </c>
      <c r="F17" s="35" t="s">
        <v>131</v>
      </c>
      <c r="G17" s="35">
        <v>5</v>
      </c>
      <c r="H17" s="35">
        <v>4</v>
      </c>
      <c r="I17" s="35">
        <v>0</v>
      </c>
      <c r="J17" s="35">
        <v>64</v>
      </c>
      <c r="K17" s="35">
        <v>129</v>
      </c>
      <c r="L17" s="35" t="s">
        <v>122</v>
      </c>
      <c r="M17" s="35" t="s">
        <v>122</v>
      </c>
      <c r="N17" s="35" t="s">
        <v>121</v>
      </c>
      <c r="O17" s="35" t="s">
        <v>121</v>
      </c>
      <c r="P17" s="35" t="s">
        <v>122</v>
      </c>
      <c r="Q17" s="35" t="s">
        <v>122</v>
      </c>
      <c r="R17" s="35" t="s">
        <v>122</v>
      </c>
      <c r="S17" s="35" t="s">
        <v>121</v>
      </c>
      <c r="T17" s="35" t="s">
        <v>122</v>
      </c>
      <c r="U17" s="35">
        <v>0</v>
      </c>
      <c r="V17" s="35" t="s">
        <v>122</v>
      </c>
      <c r="W17" s="35" t="s">
        <v>124</v>
      </c>
      <c r="X17" s="35" t="s">
        <v>125</v>
      </c>
      <c r="Y17" s="35" t="s">
        <v>122</v>
      </c>
      <c r="Z17" s="69">
        <v>1</v>
      </c>
      <c r="AA17" s="35">
        <v>2</v>
      </c>
      <c r="AB17" s="70">
        <v>12832</v>
      </c>
      <c r="AC17" s="70">
        <v>3140.4</v>
      </c>
      <c r="AD17" s="71">
        <v>2566.4</v>
      </c>
      <c r="AE17" s="11">
        <f t="shared" si="1"/>
        <v>574</v>
      </c>
      <c r="AF17" s="18">
        <v>1075</v>
      </c>
      <c r="AG17" s="17">
        <v>950</v>
      </c>
      <c r="AH17" s="17">
        <v>960</v>
      </c>
      <c r="AI17" s="28">
        <v>249.1</v>
      </c>
      <c r="AJ17" s="19">
        <v>256</v>
      </c>
      <c r="AK17" s="20">
        <v>0</v>
      </c>
      <c r="AL17" s="17" t="s">
        <v>214</v>
      </c>
      <c r="AM17" s="21">
        <v>200</v>
      </c>
      <c r="AN17" s="21">
        <v>852</v>
      </c>
      <c r="AO17" s="18">
        <v>1965</v>
      </c>
      <c r="AP17" s="9">
        <f t="shared" si="2"/>
        <v>2981.4</v>
      </c>
    </row>
    <row r="18" spans="1:42" s="23" customFormat="1" ht="17.25" thickBot="1" x14ac:dyDescent="0.35">
      <c r="A18" s="61">
        <v>15</v>
      </c>
      <c r="B18" s="27" t="s">
        <v>100</v>
      </c>
      <c r="C18" s="35">
        <v>1967</v>
      </c>
      <c r="D18" s="35">
        <v>47</v>
      </c>
      <c r="E18" s="35" t="s">
        <v>236</v>
      </c>
      <c r="F18" s="35" t="s">
        <v>131</v>
      </c>
      <c r="G18" s="35">
        <v>5</v>
      </c>
      <c r="H18" s="35">
        <v>4</v>
      </c>
      <c r="I18" s="35">
        <v>0</v>
      </c>
      <c r="J18" s="35">
        <v>74</v>
      </c>
      <c r="K18" s="35">
        <v>128</v>
      </c>
      <c r="L18" s="35" t="s">
        <v>122</v>
      </c>
      <c r="M18" s="35" t="s">
        <v>122</v>
      </c>
      <c r="N18" s="35" t="s">
        <v>121</v>
      </c>
      <c r="O18" s="35" t="s">
        <v>121</v>
      </c>
      <c r="P18" s="35" t="s">
        <v>122</v>
      </c>
      <c r="Q18" s="35" t="s">
        <v>122</v>
      </c>
      <c r="R18" s="35" t="s">
        <v>122</v>
      </c>
      <c r="S18" s="35" t="s">
        <v>121</v>
      </c>
      <c r="T18" s="35" t="s">
        <v>122</v>
      </c>
      <c r="U18" s="35">
        <v>0</v>
      </c>
      <c r="V18" s="35" t="s">
        <v>122</v>
      </c>
      <c r="W18" s="35" t="s">
        <v>124</v>
      </c>
      <c r="X18" s="35" t="s">
        <v>125</v>
      </c>
      <c r="Y18" s="35" t="s">
        <v>122</v>
      </c>
      <c r="Z18" s="69">
        <v>1</v>
      </c>
      <c r="AA18" s="35">
        <v>2</v>
      </c>
      <c r="AB18" s="70">
        <v>12928</v>
      </c>
      <c r="AC18" s="70">
        <v>3253.7</v>
      </c>
      <c r="AD18" s="71">
        <v>2778</v>
      </c>
      <c r="AE18" s="11">
        <f t="shared" si="1"/>
        <v>475.69999999999982</v>
      </c>
      <c r="AF18" s="18">
        <v>1075</v>
      </c>
      <c r="AG18" s="17">
        <v>950</v>
      </c>
      <c r="AH18" s="17">
        <v>960</v>
      </c>
      <c r="AI18" s="28">
        <v>237.8</v>
      </c>
      <c r="AJ18" s="19">
        <v>244.7</v>
      </c>
      <c r="AK18" s="20">
        <v>0</v>
      </c>
      <c r="AL18" s="17" t="s">
        <v>199</v>
      </c>
      <c r="AM18" s="21">
        <v>815</v>
      </c>
      <c r="AN18" s="21">
        <v>617</v>
      </c>
      <c r="AO18" s="17">
        <v>0</v>
      </c>
      <c r="AP18" s="9">
        <f t="shared" si="2"/>
        <v>3138.2</v>
      </c>
    </row>
    <row r="19" spans="1:42" s="23" customFormat="1" ht="17.25" thickBot="1" x14ac:dyDescent="0.35">
      <c r="A19" s="67">
        <v>16</v>
      </c>
      <c r="B19" s="27" t="s">
        <v>101</v>
      </c>
      <c r="C19" s="35">
        <v>1967</v>
      </c>
      <c r="D19" s="35">
        <v>47</v>
      </c>
      <c r="E19" s="35" t="s">
        <v>236</v>
      </c>
      <c r="F19" s="35" t="s">
        <v>131</v>
      </c>
      <c r="G19" s="35">
        <v>5</v>
      </c>
      <c r="H19" s="35">
        <v>4</v>
      </c>
      <c r="I19" s="35">
        <v>0</v>
      </c>
      <c r="J19" s="35">
        <v>79</v>
      </c>
      <c r="K19" s="35">
        <v>153</v>
      </c>
      <c r="L19" s="35" t="s">
        <v>122</v>
      </c>
      <c r="M19" s="35" t="s">
        <v>122</v>
      </c>
      <c r="N19" s="35" t="s">
        <v>121</v>
      </c>
      <c r="O19" s="35" t="s">
        <v>121</v>
      </c>
      <c r="P19" s="35" t="s">
        <v>122</v>
      </c>
      <c r="Q19" s="35" t="s">
        <v>122</v>
      </c>
      <c r="R19" s="35" t="s">
        <v>122</v>
      </c>
      <c r="S19" s="35" t="s">
        <v>121</v>
      </c>
      <c r="T19" s="35" t="s">
        <v>122</v>
      </c>
      <c r="U19" s="35">
        <v>0</v>
      </c>
      <c r="V19" s="35" t="s">
        <v>122</v>
      </c>
      <c r="W19" s="35" t="s">
        <v>124</v>
      </c>
      <c r="X19" s="35" t="s">
        <v>125</v>
      </c>
      <c r="Y19" s="35" t="s">
        <v>122</v>
      </c>
      <c r="Z19" s="69">
        <v>1</v>
      </c>
      <c r="AA19" s="35">
        <v>2</v>
      </c>
      <c r="AB19" s="70">
        <v>12650</v>
      </c>
      <c r="AC19" s="70">
        <v>3214.5</v>
      </c>
      <c r="AD19" s="71">
        <v>3131</v>
      </c>
      <c r="AE19" s="11">
        <f t="shared" si="1"/>
        <v>83.5</v>
      </c>
      <c r="AF19" s="18">
        <v>1075</v>
      </c>
      <c r="AG19" s="17">
        <v>950</v>
      </c>
      <c r="AH19" s="17">
        <v>960</v>
      </c>
      <c r="AI19" s="28">
        <v>239.2</v>
      </c>
      <c r="AJ19" s="19">
        <v>246.1</v>
      </c>
      <c r="AK19" s="20">
        <v>0</v>
      </c>
      <c r="AL19" s="17" t="s">
        <v>151</v>
      </c>
      <c r="AM19" s="21">
        <v>300</v>
      </c>
      <c r="AN19" s="22">
        <v>2412</v>
      </c>
      <c r="AO19" s="17">
        <v>0</v>
      </c>
      <c r="AP19" s="9">
        <f t="shared" si="2"/>
        <v>3295.8</v>
      </c>
    </row>
    <row r="20" spans="1:42" s="23" customFormat="1" ht="17.25" thickBot="1" x14ac:dyDescent="0.35">
      <c r="A20" s="61">
        <v>17</v>
      </c>
      <c r="B20" s="27" t="s">
        <v>102</v>
      </c>
      <c r="C20" s="35">
        <v>1967</v>
      </c>
      <c r="D20" s="35">
        <v>47</v>
      </c>
      <c r="E20" s="35" t="s">
        <v>236</v>
      </c>
      <c r="F20" s="35" t="s">
        <v>131</v>
      </c>
      <c r="G20" s="35">
        <v>5</v>
      </c>
      <c r="H20" s="35">
        <v>3</v>
      </c>
      <c r="I20" s="35">
        <v>0</v>
      </c>
      <c r="J20" s="35">
        <v>55</v>
      </c>
      <c r="K20" s="35">
        <v>99</v>
      </c>
      <c r="L20" s="35" t="s">
        <v>122</v>
      </c>
      <c r="M20" s="35" t="s">
        <v>122</v>
      </c>
      <c r="N20" s="35" t="s">
        <v>121</v>
      </c>
      <c r="O20" s="35" t="s">
        <v>121</v>
      </c>
      <c r="P20" s="35" t="s">
        <v>122</v>
      </c>
      <c r="Q20" s="35" t="s">
        <v>122</v>
      </c>
      <c r="R20" s="35" t="s">
        <v>122</v>
      </c>
      <c r="S20" s="35" t="s">
        <v>121</v>
      </c>
      <c r="T20" s="35" t="s">
        <v>122</v>
      </c>
      <c r="U20" s="35">
        <v>0</v>
      </c>
      <c r="V20" s="35" t="s">
        <v>122</v>
      </c>
      <c r="W20" s="35" t="s">
        <v>124</v>
      </c>
      <c r="X20" s="35" t="s">
        <v>125</v>
      </c>
      <c r="Y20" s="35" t="s">
        <v>122</v>
      </c>
      <c r="Z20" s="69">
        <v>1</v>
      </c>
      <c r="AA20" s="35">
        <v>2</v>
      </c>
      <c r="AB20" s="70">
        <v>12071</v>
      </c>
      <c r="AC20" s="70">
        <v>2393.1</v>
      </c>
      <c r="AD20" s="71">
        <v>2191</v>
      </c>
      <c r="AE20" s="11">
        <f t="shared" si="1"/>
        <v>202.09999999999991</v>
      </c>
      <c r="AF20" s="17">
        <v>833</v>
      </c>
      <c r="AG20" s="17">
        <v>650</v>
      </c>
      <c r="AH20" s="17">
        <v>730</v>
      </c>
      <c r="AI20" s="28">
        <v>178.2</v>
      </c>
      <c r="AJ20" s="19">
        <v>183.2</v>
      </c>
      <c r="AK20" s="20">
        <v>0</v>
      </c>
      <c r="AL20" s="17" t="s">
        <v>215</v>
      </c>
      <c r="AM20" s="21">
        <v>360</v>
      </c>
      <c r="AN20" s="21">
        <v>601</v>
      </c>
      <c r="AO20" s="17">
        <v>0</v>
      </c>
      <c r="AP20" s="9">
        <f t="shared" si="2"/>
        <v>2383.65</v>
      </c>
    </row>
    <row r="21" spans="1:42" s="23" customFormat="1" ht="17.25" thickBot="1" x14ac:dyDescent="0.35">
      <c r="A21" s="67">
        <v>18</v>
      </c>
      <c r="B21" s="27" t="s">
        <v>103</v>
      </c>
      <c r="C21" s="35">
        <v>1971</v>
      </c>
      <c r="D21" s="35">
        <v>43</v>
      </c>
      <c r="E21" s="35" t="s">
        <v>236</v>
      </c>
      <c r="F21" s="35" t="s">
        <v>131</v>
      </c>
      <c r="G21" s="35">
        <v>5</v>
      </c>
      <c r="H21" s="35">
        <v>3</v>
      </c>
      <c r="I21" s="35">
        <v>0</v>
      </c>
      <c r="J21" s="35">
        <v>57</v>
      </c>
      <c r="K21" s="35">
        <v>113</v>
      </c>
      <c r="L21" s="35" t="s">
        <v>122</v>
      </c>
      <c r="M21" s="35" t="s">
        <v>122</v>
      </c>
      <c r="N21" s="35" t="s">
        <v>121</v>
      </c>
      <c r="O21" s="35" t="s">
        <v>121</v>
      </c>
      <c r="P21" s="35" t="s">
        <v>122</v>
      </c>
      <c r="Q21" s="35" t="s">
        <v>122</v>
      </c>
      <c r="R21" s="35" t="s">
        <v>122</v>
      </c>
      <c r="S21" s="35" t="s">
        <v>121</v>
      </c>
      <c r="T21" s="35" t="s">
        <v>122</v>
      </c>
      <c r="U21" s="35">
        <v>0</v>
      </c>
      <c r="V21" s="35" t="s">
        <v>122</v>
      </c>
      <c r="W21" s="35" t="s">
        <v>124</v>
      </c>
      <c r="X21" s="35" t="s">
        <v>125</v>
      </c>
      <c r="Y21" s="35" t="s">
        <v>122</v>
      </c>
      <c r="Z21" s="69">
        <v>1</v>
      </c>
      <c r="AA21" s="35">
        <v>2</v>
      </c>
      <c r="AB21" s="70">
        <v>10047</v>
      </c>
      <c r="AC21" s="70">
        <v>2485</v>
      </c>
      <c r="AD21" s="71">
        <v>2399.6</v>
      </c>
      <c r="AE21" s="11">
        <f t="shared" si="1"/>
        <v>85.400000000000091</v>
      </c>
      <c r="AF21" s="17">
        <v>835</v>
      </c>
      <c r="AG21" s="17">
        <v>650</v>
      </c>
      <c r="AH21" s="17">
        <v>730</v>
      </c>
      <c r="AI21" s="28">
        <v>179.3</v>
      </c>
      <c r="AJ21" s="19">
        <v>184.2</v>
      </c>
      <c r="AK21" s="20">
        <v>0</v>
      </c>
      <c r="AL21" s="17" t="s">
        <v>216</v>
      </c>
      <c r="AM21" s="21">
        <v>120</v>
      </c>
      <c r="AN21" s="22">
        <v>1062</v>
      </c>
      <c r="AO21" s="17">
        <v>0</v>
      </c>
      <c r="AP21" s="9">
        <f t="shared" si="2"/>
        <v>2534.4</v>
      </c>
    </row>
    <row r="22" spans="1:42" s="23" customFormat="1" ht="17.25" thickBot="1" x14ac:dyDescent="0.35">
      <c r="A22" s="61">
        <v>19</v>
      </c>
      <c r="B22" s="27" t="s">
        <v>104</v>
      </c>
      <c r="C22" s="35">
        <v>1967</v>
      </c>
      <c r="D22" s="35">
        <v>47</v>
      </c>
      <c r="E22" s="35" t="s">
        <v>236</v>
      </c>
      <c r="F22" s="35" t="s">
        <v>131</v>
      </c>
      <c r="G22" s="35">
        <v>5</v>
      </c>
      <c r="H22" s="35">
        <v>4</v>
      </c>
      <c r="I22" s="35">
        <v>0</v>
      </c>
      <c r="J22" s="35">
        <v>64</v>
      </c>
      <c r="K22" s="35">
        <v>122</v>
      </c>
      <c r="L22" s="35" t="s">
        <v>122</v>
      </c>
      <c r="M22" s="35" t="s">
        <v>122</v>
      </c>
      <c r="N22" s="35" t="s">
        <v>121</v>
      </c>
      <c r="O22" s="35" t="s">
        <v>121</v>
      </c>
      <c r="P22" s="35" t="s">
        <v>122</v>
      </c>
      <c r="Q22" s="35" t="s">
        <v>122</v>
      </c>
      <c r="R22" s="35" t="s">
        <v>122</v>
      </c>
      <c r="S22" s="35" t="s">
        <v>121</v>
      </c>
      <c r="T22" s="35" t="s">
        <v>122</v>
      </c>
      <c r="U22" s="35">
        <v>0</v>
      </c>
      <c r="V22" s="35" t="s">
        <v>122</v>
      </c>
      <c r="W22" s="35" t="s">
        <v>124</v>
      </c>
      <c r="X22" s="35" t="s">
        <v>125</v>
      </c>
      <c r="Y22" s="35" t="s">
        <v>122</v>
      </c>
      <c r="Z22" s="69">
        <v>1</v>
      </c>
      <c r="AA22" s="35">
        <v>2</v>
      </c>
      <c r="AB22" s="70">
        <v>13210</v>
      </c>
      <c r="AC22" s="70">
        <v>3223.3</v>
      </c>
      <c r="AD22" s="71">
        <v>2551</v>
      </c>
      <c r="AE22" s="11">
        <f t="shared" si="1"/>
        <v>672.30000000000018</v>
      </c>
      <c r="AF22" s="18">
        <v>1075</v>
      </c>
      <c r="AG22" s="17">
        <v>950</v>
      </c>
      <c r="AH22" s="17">
        <v>960</v>
      </c>
      <c r="AI22" s="28">
        <v>233.8</v>
      </c>
      <c r="AJ22" s="19">
        <v>240.7</v>
      </c>
      <c r="AK22" s="20">
        <v>0</v>
      </c>
      <c r="AL22" s="17" t="s">
        <v>217</v>
      </c>
      <c r="AM22" s="21">
        <v>152</v>
      </c>
      <c r="AN22" s="22">
        <v>2155</v>
      </c>
      <c r="AO22" s="17">
        <v>0</v>
      </c>
      <c r="AP22" s="9">
        <f t="shared" si="2"/>
        <v>3007.5</v>
      </c>
    </row>
    <row r="23" spans="1:42" s="23" customFormat="1" ht="17.25" thickBot="1" x14ac:dyDescent="0.35">
      <c r="A23" s="67">
        <v>20</v>
      </c>
      <c r="B23" s="27" t="s">
        <v>105</v>
      </c>
      <c r="C23" s="35">
        <v>1968</v>
      </c>
      <c r="D23" s="35">
        <v>46</v>
      </c>
      <c r="E23" s="35" t="s">
        <v>236</v>
      </c>
      <c r="F23" s="35" t="s">
        <v>131</v>
      </c>
      <c r="G23" s="35">
        <v>5</v>
      </c>
      <c r="H23" s="35">
        <v>4</v>
      </c>
      <c r="I23" s="35">
        <v>0</v>
      </c>
      <c r="J23" s="35">
        <v>76</v>
      </c>
      <c r="K23" s="35">
        <v>167</v>
      </c>
      <c r="L23" s="35" t="s">
        <v>122</v>
      </c>
      <c r="M23" s="35" t="s">
        <v>122</v>
      </c>
      <c r="N23" s="35" t="s">
        <v>121</v>
      </c>
      <c r="O23" s="35" t="s">
        <v>121</v>
      </c>
      <c r="P23" s="35" t="s">
        <v>122</v>
      </c>
      <c r="Q23" s="35" t="s">
        <v>122</v>
      </c>
      <c r="R23" s="35" t="s">
        <v>122</v>
      </c>
      <c r="S23" s="35" t="s">
        <v>121</v>
      </c>
      <c r="T23" s="35" t="s">
        <v>122</v>
      </c>
      <c r="U23" s="35">
        <v>0</v>
      </c>
      <c r="V23" s="35" t="s">
        <v>122</v>
      </c>
      <c r="W23" s="35" t="s">
        <v>124</v>
      </c>
      <c r="X23" s="35" t="s">
        <v>125</v>
      </c>
      <c r="Y23" s="35" t="s">
        <v>122</v>
      </c>
      <c r="Z23" s="69">
        <v>1</v>
      </c>
      <c r="AA23" s="35">
        <v>2</v>
      </c>
      <c r="AB23" s="70">
        <v>13037</v>
      </c>
      <c r="AC23" s="70">
        <v>3099.1</v>
      </c>
      <c r="AD23" s="71">
        <v>3009</v>
      </c>
      <c r="AE23" s="11">
        <f t="shared" si="1"/>
        <v>90.099999999999909</v>
      </c>
      <c r="AF23" s="18">
        <v>1075</v>
      </c>
      <c r="AG23" s="17">
        <v>950</v>
      </c>
      <c r="AH23" s="17">
        <v>960</v>
      </c>
      <c r="AI23" s="28">
        <v>238.4</v>
      </c>
      <c r="AJ23" s="19">
        <v>245.1</v>
      </c>
      <c r="AK23" s="20">
        <v>0</v>
      </c>
      <c r="AL23" s="17" t="s">
        <v>215</v>
      </c>
      <c r="AM23" s="21">
        <v>600</v>
      </c>
      <c r="AN23" s="21">
        <v>895</v>
      </c>
      <c r="AO23" s="17">
        <v>0</v>
      </c>
      <c r="AP23" s="9">
        <f t="shared" si="2"/>
        <v>3176.6</v>
      </c>
    </row>
    <row r="24" spans="1:42" s="23" customFormat="1" ht="17.25" thickBot="1" x14ac:dyDescent="0.35">
      <c r="A24" s="61">
        <v>21</v>
      </c>
      <c r="B24" s="27" t="s">
        <v>106</v>
      </c>
      <c r="C24" s="35">
        <v>1973</v>
      </c>
      <c r="D24" s="35">
        <v>41</v>
      </c>
      <c r="E24" s="35" t="s">
        <v>236</v>
      </c>
      <c r="F24" s="35" t="s">
        <v>131</v>
      </c>
      <c r="G24" s="35">
        <v>5</v>
      </c>
      <c r="H24" s="35">
        <v>3</v>
      </c>
      <c r="I24" s="35">
        <v>0</v>
      </c>
      <c r="J24" s="35">
        <v>59</v>
      </c>
      <c r="K24" s="35">
        <v>108</v>
      </c>
      <c r="L24" s="35" t="s">
        <v>122</v>
      </c>
      <c r="M24" s="35" t="s">
        <v>122</v>
      </c>
      <c r="N24" s="35" t="s">
        <v>121</v>
      </c>
      <c r="O24" s="35" t="s">
        <v>121</v>
      </c>
      <c r="P24" s="35" t="s">
        <v>122</v>
      </c>
      <c r="Q24" s="35" t="s">
        <v>122</v>
      </c>
      <c r="R24" s="35" t="s">
        <v>122</v>
      </c>
      <c r="S24" s="35" t="s">
        <v>121</v>
      </c>
      <c r="T24" s="35" t="s">
        <v>122</v>
      </c>
      <c r="U24" s="35">
        <v>0</v>
      </c>
      <c r="V24" s="35" t="s">
        <v>122</v>
      </c>
      <c r="W24" s="35" t="s">
        <v>124</v>
      </c>
      <c r="X24" s="35" t="s">
        <v>125</v>
      </c>
      <c r="Y24" s="35" t="s">
        <v>122</v>
      </c>
      <c r="Z24" s="69">
        <v>1</v>
      </c>
      <c r="AA24" s="35">
        <v>2</v>
      </c>
      <c r="AB24" s="70">
        <v>10051</v>
      </c>
      <c r="AC24" s="70">
        <v>2512.1999999999998</v>
      </c>
      <c r="AD24" s="71">
        <v>2459.1</v>
      </c>
      <c r="AE24" s="11">
        <f t="shared" si="1"/>
        <v>53.099999999999909</v>
      </c>
      <c r="AF24" s="17">
        <v>833</v>
      </c>
      <c r="AG24" s="17">
        <v>640</v>
      </c>
      <c r="AH24" s="17">
        <v>690</v>
      </c>
      <c r="AI24" s="28">
        <v>179.01</v>
      </c>
      <c r="AJ24" s="31">
        <v>184.86</v>
      </c>
      <c r="AK24" s="20">
        <v>0</v>
      </c>
      <c r="AL24" s="17" t="s">
        <v>151</v>
      </c>
      <c r="AM24" s="21">
        <v>630</v>
      </c>
      <c r="AN24" s="21">
        <v>597</v>
      </c>
      <c r="AO24" s="17">
        <v>161</v>
      </c>
      <c r="AP24" s="9">
        <f t="shared" si="2"/>
        <v>2578.08</v>
      </c>
    </row>
    <row r="25" spans="1:42" s="23" customFormat="1" ht="17.25" thickBot="1" x14ac:dyDescent="0.35">
      <c r="A25" s="67">
        <v>22</v>
      </c>
      <c r="B25" s="27" t="s">
        <v>107</v>
      </c>
      <c r="C25" s="35">
        <v>1973</v>
      </c>
      <c r="D25" s="35">
        <v>41</v>
      </c>
      <c r="E25" s="35" t="s">
        <v>236</v>
      </c>
      <c r="F25" s="35" t="s">
        <v>131</v>
      </c>
      <c r="G25" s="35">
        <v>5</v>
      </c>
      <c r="H25" s="35">
        <v>3</v>
      </c>
      <c r="I25" s="35">
        <v>0</v>
      </c>
      <c r="J25" s="35">
        <v>59</v>
      </c>
      <c r="K25" s="35">
        <v>121</v>
      </c>
      <c r="L25" s="35" t="s">
        <v>122</v>
      </c>
      <c r="M25" s="35" t="s">
        <v>122</v>
      </c>
      <c r="N25" s="35" t="s">
        <v>121</v>
      </c>
      <c r="O25" s="35" t="s">
        <v>121</v>
      </c>
      <c r="P25" s="35" t="s">
        <v>122</v>
      </c>
      <c r="Q25" s="35" t="s">
        <v>122</v>
      </c>
      <c r="R25" s="35" t="s">
        <v>122</v>
      </c>
      <c r="S25" s="35" t="s">
        <v>121</v>
      </c>
      <c r="T25" s="35" t="s">
        <v>122</v>
      </c>
      <c r="U25" s="35">
        <v>0</v>
      </c>
      <c r="V25" s="35" t="s">
        <v>122</v>
      </c>
      <c r="W25" s="35" t="s">
        <v>124</v>
      </c>
      <c r="X25" s="35" t="s">
        <v>125</v>
      </c>
      <c r="Y25" s="35" t="s">
        <v>122</v>
      </c>
      <c r="Z25" s="69">
        <v>1</v>
      </c>
      <c r="AA25" s="35">
        <v>2</v>
      </c>
      <c r="AB25" s="70">
        <v>10010</v>
      </c>
      <c r="AC25" s="70">
        <v>2513</v>
      </c>
      <c r="AD25" s="71">
        <v>2513</v>
      </c>
      <c r="AE25" s="11">
        <f t="shared" si="1"/>
        <v>0</v>
      </c>
      <c r="AF25" s="17">
        <v>836</v>
      </c>
      <c r="AG25" s="17">
        <v>640</v>
      </c>
      <c r="AH25" s="17">
        <v>690</v>
      </c>
      <c r="AI25" s="28">
        <v>179.75</v>
      </c>
      <c r="AJ25" s="31">
        <v>184.91</v>
      </c>
      <c r="AK25" s="20">
        <v>0</v>
      </c>
      <c r="AL25" s="17" t="s">
        <v>151</v>
      </c>
      <c r="AM25" s="21">
        <v>500</v>
      </c>
      <c r="AN25" s="21">
        <v>774</v>
      </c>
      <c r="AO25" s="17">
        <v>351</v>
      </c>
      <c r="AP25" s="9">
        <f t="shared" si="2"/>
        <v>2605.4549999999999</v>
      </c>
    </row>
    <row r="26" spans="1:42" s="23" customFormat="1" ht="17.25" thickBot="1" x14ac:dyDescent="0.35">
      <c r="A26" s="61">
        <v>23</v>
      </c>
      <c r="B26" s="27" t="s">
        <v>108</v>
      </c>
      <c r="C26" s="35">
        <v>1971</v>
      </c>
      <c r="D26" s="35">
        <v>43</v>
      </c>
      <c r="E26" s="35" t="s">
        <v>236</v>
      </c>
      <c r="F26" s="35" t="s">
        <v>131</v>
      </c>
      <c r="G26" s="35">
        <v>5</v>
      </c>
      <c r="H26" s="35">
        <v>3</v>
      </c>
      <c r="I26" s="35">
        <v>0</v>
      </c>
      <c r="J26" s="35">
        <v>53</v>
      </c>
      <c r="K26" s="35">
        <v>126</v>
      </c>
      <c r="L26" s="35" t="s">
        <v>122</v>
      </c>
      <c r="M26" s="35" t="s">
        <v>122</v>
      </c>
      <c r="N26" s="35" t="s">
        <v>121</v>
      </c>
      <c r="O26" s="35" t="s">
        <v>121</v>
      </c>
      <c r="P26" s="35" t="s">
        <v>122</v>
      </c>
      <c r="Q26" s="35" t="s">
        <v>122</v>
      </c>
      <c r="R26" s="35" t="s">
        <v>122</v>
      </c>
      <c r="S26" s="35" t="s">
        <v>121</v>
      </c>
      <c r="T26" s="35" t="s">
        <v>122</v>
      </c>
      <c r="U26" s="35">
        <v>0</v>
      </c>
      <c r="V26" s="35" t="s">
        <v>122</v>
      </c>
      <c r="W26" s="35" t="s">
        <v>124</v>
      </c>
      <c r="X26" s="35" t="s">
        <v>125</v>
      </c>
      <c r="Y26" s="35" t="s">
        <v>122</v>
      </c>
      <c r="Z26" s="69">
        <v>1</v>
      </c>
      <c r="AA26" s="35">
        <v>2</v>
      </c>
      <c r="AB26" s="70">
        <v>10005</v>
      </c>
      <c r="AC26" s="70">
        <v>2458.5</v>
      </c>
      <c r="AD26" s="71">
        <v>2235</v>
      </c>
      <c r="AE26" s="11">
        <f t="shared" si="1"/>
        <v>223.5</v>
      </c>
      <c r="AF26" s="17">
        <v>836</v>
      </c>
      <c r="AG26" s="17">
        <v>640</v>
      </c>
      <c r="AH26" s="17">
        <v>690</v>
      </c>
      <c r="AI26" s="28">
        <v>183</v>
      </c>
      <c r="AJ26" s="19">
        <v>187.9</v>
      </c>
      <c r="AK26" s="20">
        <v>0</v>
      </c>
      <c r="AL26" s="17" t="s">
        <v>219</v>
      </c>
      <c r="AM26" s="21">
        <v>134</v>
      </c>
      <c r="AN26" s="22">
        <v>1032</v>
      </c>
      <c r="AO26" s="17">
        <v>0</v>
      </c>
      <c r="AP26" s="9">
        <f t="shared" si="2"/>
        <v>2440.6999999999998</v>
      </c>
    </row>
    <row r="27" spans="1:42" s="23" customFormat="1" ht="17.25" thickBot="1" x14ac:dyDescent="0.35">
      <c r="A27" s="67">
        <v>24</v>
      </c>
      <c r="B27" s="27" t="s">
        <v>109</v>
      </c>
      <c r="C27" s="35">
        <v>1971</v>
      </c>
      <c r="D27" s="35">
        <v>43</v>
      </c>
      <c r="E27" s="35" t="s">
        <v>236</v>
      </c>
      <c r="F27" s="35" t="s">
        <v>131</v>
      </c>
      <c r="G27" s="35">
        <v>5</v>
      </c>
      <c r="H27" s="35">
        <v>3</v>
      </c>
      <c r="I27" s="35">
        <v>0</v>
      </c>
      <c r="J27" s="35">
        <v>57</v>
      </c>
      <c r="K27" s="35">
        <v>114</v>
      </c>
      <c r="L27" s="35" t="s">
        <v>122</v>
      </c>
      <c r="M27" s="35" t="s">
        <v>122</v>
      </c>
      <c r="N27" s="35" t="s">
        <v>121</v>
      </c>
      <c r="O27" s="35" t="s">
        <v>121</v>
      </c>
      <c r="P27" s="35" t="s">
        <v>122</v>
      </c>
      <c r="Q27" s="35" t="s">
        <v>122</v>
      </c>
      <c r="R27" s="35" t="s">
        <v>122</v>
      </c>
      <c r="S27" s="35" t="s">
        <v>121</v>
      </c>
      <c r="T27" s="35" t="s">
        <v>122</v>
      </c>
      <c r="U27" s="35">
        <v>0</v>
      </c>
      <c r="V27" s="35" t="s">
        <v>122</v>
      </c>
      <c r="W27" s="35" t="s">
        <v>124</v>
      </c>
      <c r="X27" s="35" t="s">
        <v>125</v>
      </c>
      <c r="Y27" s="35" t="s">
        <v>122</v>
      </c>
      <c r="Z27" s="69">
        <v>1</v>
      </c>
      <c r="AA27" s="35">
        <v>2</v>
      </c>
      <c r="AB27" s="70">
        <v>9946</v>
      </c>
      <c r="AC27" s="70">
        <v>2480.3000000000002</v>
      </c>
      <c r="AD27" s="71">
        <v>2395.3000000000002</v>
      </c>
      <c r="AE27" s="11">
        <f t="shared" si="1"/>
        <v>85</v>
      </c>
      <c r="AF27" s="17">
        <v>832</v>
      </c>
      <c r="AG27" s="17">
        <v>640</v>
      </c>
      <c r="AH27" s="17">
        <v>690</v>
      </c>
      <c r="AI27" s="28">
        <v>180.4</v>
      </c>
      <c r="AJ27" s="19">
        <v>185.4</v>
      </c>
      <c r="AK27" s="20">
        <v>0</v>
      </c>
      <c r="AL27" s="17" t="s">
        <v>220</v>
      </c>
      <c r="AM27" s="21">
        <v>500</v>
      </c>
      <c r="AN27" s="21">
        <v>671</v>
      </c>
      <c r="AO27" s="18">
        <v>1545</v>
      </c>
      <c r="AP27" s="9">
        <f t="shared" si="2"/>
        <v>2530.5</v>
      </c>
    </row>
    <row r="28" spans="1:42" s="23" customFormat="1" ht="17.25" thickBot="1" x14ac:dyDescent="0.35">
      <c r="A28" s="61">
        <v>25</v>
      </c>
      <c r="B28" s="27" t="s">
        <v>110</v>
      </c>
      <c r="C28" s="35">
        <v>1965</v>
      </c>
      <c r="D28" s="35">
        <v>49</v>
      </c>
      <c r="E28" s="35" t="s">
        <v>236</v>
      </c>
      <c r="F28" s="35" t="s">
        <v>131</v>
      </c>
      <c r="G28" s="35">
        <v>5</v>
      </c>
      <c r="H28" s="35">
        <v>3</v>
      </c>
      <c r="I28" s="35">
        <v>0</v>
      </c>
      <c r="J28" s="35">
        <v>54</v>
      </c>
      <c r="K28" s="35">
        <v>121</v>
      </c>
      <c r="L28" s="35" t="s">
        <v>122</v>
      </c>
      <c r="M28" s="35" t="s">
        <v>122</v>
      </c>
      <c r="N28" s="35" t="s">
        <v>121</v>
      </c>
      <c r="O28" s="35" t="s">
        <v>121</v>
      </c>
      <c r="P28" s="35" t="s">
        <v>122</v>
      </c>
      <c r="Q28" s="35" t="s">
        <v>122</v>
      </c>
      <c r="R28" s="35" t="s">
        <v>122</v>
      </c>
      <c r="S28" s="35" t="s">
        <v>121</v>
      </c>
      <c r="T28" s="35" t="s">
        <v>122</v>
      </c>
      <c r="U28" s="35">
        <v>0</v>
      </c>
      <c r="V28" s="35" t="s">
        <v>122</v>
      </c>
      <c r="W28" s="35" t="s">
        <v>124</v>
      </c>
      <c r="X28" s="35" t="s">
        <v>125</v>
      </c>
      <c r="Y28" s="35" t="s">
        <v>122</v>
      </c>
      <c r="Z28" s="69">
        <v>1</v>
      </c>
      <c r="AA28" s="35">
        <v>2</v>
      </c>
      <c r="AB28" s="70">
        <v>10221</v>
      </c>
      <c r="AC28" s="70">
        <v>2611.9</v>
      </c>
      <c r="AD28" s="71">
        <v>2238</v>
      </c>
      <c r="AE28" s="11">
        <f t="shared" si="1"/>
        <v>373.90000000000009</v>
      </c>
      <c r="AF28" s="17">
        <v>837</v>
      </c>
      <c r="AG28" s="17">
        <v>650</v>
      </c>
      <c r="AH28" s="17">
        <v>730</v>
      </c>
      <c r="AI28" s="28">
        <v>173.3</v>
      </c>
      <c r="AJ28" s="19">
        <v>178.8</v>
      </c>
      <c r="AK28" s="20">
        <v>0</v>
      </c>
      <c r="AL28" s="17" t="s">
        <v>221</v>
      </c>
      <c r="AM28" s="21">
        <v>300</v>
      </c>
      <c r="AN28" s="22">
        <v>1008</v>
      </c>
      <c r="AO28" s="17">
        <v>935</v>
      </c>
      <c r="AP28" s="9">
        <f t="shared" si="2"/>
        <v>2514.35</v>
      </c>
    </row>
    <row r="29" spans="1:42" s="23" customFormat="1" ht="17.25" thickBot="1" x14ac:dyDescent="0.35">
      <c r="A29" s="67">
        <v>26</v>
      </c>
      <c r="B29" s="27" t="s">
        <v>112</v>
      </c>
      <c r="C29" s="35">
        <v>1970</v>
      </c>
      <c r="D29" s="35">
        <v>44</v>
      </c>
      <c r="E29" s="35" t="s">
        <v>236</v>
      </c>
      <c r="F29" s="35" t="s">
        <v>131</v>
      </c>
      <c r="G29" s="35">
        <v>5</v>
      </c>
      <c r="H29" s="35">
        <v>3</v>
      </c>
      <c r="I29" s="35">
        <v>0</v>
      </c>
      <c r="J29" s="35">
        <v>53</v>
      </c>
      <c r="K29" s="35">
        <v>108</v>
      </c>
      <c r="L29" s="35" t="s">
        <v>122</v>
      </c>
      <c r="M29" s="35" t="s">
        <v>122</v>
      </c>
      <c r="N29" s="35" t="s">
        <v>121</v>
      </c>
      <c r="O29" s="35" t="s">
        <v>121</v>
      </c>
      <c r="P29" s="35" t="s">
        <v>122</v>
      </c>
      <c r="Q29" s="35" t="s">
        <v>122</v>
      </c>
      <c r="R29" s="35" t="s">
        <v>122</v>
      </c>
      <c r="S29" s="35" t="s">
        <v>121</v>
      </c>
      <c r="T29" s="35" t="s">
        <v>122</v>
      </c>
      <c r="U29" s="35">
        <v>0</v>
      </c>
      <c r="V29" s="35" t="s">
        <v>122</v>
      </c>
      <c r="W29" s="35" t="s">
        <v>124</v>
      </c>
      <c r="X29" s="35" t="s">
        <v>125</v>
      </c>
      <c r="Y29" s="35" t="s">
        <v>122</v>
      </c>
      <c r="Z29" s="69">
        <v>1</v>
      </c>
      <c r="AA29" s="35">
        <v>2</v>
      </c>
      <c r="AB29" s="70">
        <v>10058</v>
      </c>
      <c r="AC29" s="70">
        <v>2662.9</v>
      </c>
      <c r="AD29" s="71">
        <v>2265.6999999999998</v>
      </c>
      <c r="AE29" s="11">
        <f t="shared" si="1"/>
        <v>397.20000000000027</v>
      </c>
      <c r="AF29" s="17">
        <v>834</v>
      </c>
      <c r="AG29" s="17">
        <v>645</v>
      </c>
      <c r="AH29" s="17">
        <v>700</v>
      </c>
      <c r="AI29" s="28">
        <v>182.7</v>
      </c>
      <c r="AJ29" s="31">
        <v>188</v>
      </c>
      <c r="AK29" s="20">
        <v>0</v>
      </c>
      <c r="AL29" s="17" t="s">
        <v>152</v>
      </c>
      <c r="AM29" s="21">
        <v>133</v>
      </c>
      <c r="AN29" s="22">
        <v>1335</v>
      </c>
      <c r="AO29" s="18">
        <v>1180</v>
      </c>
      <c r="AP29" s="9">
        <f t="shared" si="2"/>
        <v>2558.3000000000002</v>
      </c>
    </row>
    <row r="30" spans="1:42" s="23" customFormat="1" ht="17.25" thickBot="1" x14ac:dyDescent="0.35">
      <c r="A30" s="61">
        <v>27</v>
      </c>
      <c r="B30" s="27" t="s">
        <v>113</v>
      </c>
      <c r="C30" s="35">
        <v>1967</v>
      </c>
      <c r="D30" s="35">
        <v>47</v>
      </c>
      <c r="E30" s="35" t="s">
        <v>236</v>
      </c>
      <c r="F30" s="35" t="s">
        <v>131</v>
      </c>
      <c r="G30" s="35">
        <v>5</v>
      </c>
      <c r="H30" s="35">
        <v>4</v>
      </c>
      <c r="I30" s="35">
        <v>0</v>
      </c>
      <c r="J30" s="35">
        <v>64</v>
      </c>
      <c r="K30" s="35">
        <v>140</v>
      </c>
      <c r="L30" s="35" t="s">
        <v>122</v>
      </c>
      <c r="M30" s="35" t="s">
        <v>122</v>
      </c>
      <c r="N30" s="35" t="s">
        <v>121</v>
      </c>
      <c r="O30" s="35" t="s">
        <v>121</v>
      </c>
      <c r="P30" s="35" t="s">
        <v>122</v>
      </c>
      <c r="Q30" s="35" t="s">
        <v>122</v>
      </c>
      <c r="R30" s="35" t="s">
        <v>122</v>
      </c>
      <c r="S30" s="35" t="s">
        <v>121</v>
      </c>
      <c r="T30" s="35" t="s">
        <v>122</v>
      </c>
      <c r="U30" s="35">
        <v>0</v>
      </c>
      <c r="V30" s="35" t="s">
        <v>122</v>
      </c>
      <c r="W30" s="35" t="s">
        <v>124</v>
      </c>
      <c r="X30" s="35" t="s">
        <v>125</v>
      </c>
      <c r="Y30" s="35" t="s">
        <v>122</v>
      </c>
      <c r="Z30" s="69">
        <v>1</v>
      </c>
      <c r="AA30" s="35">
        <v>2</v>
      </c>
      <c r="AB30" s="70">
        <v>12618</v>
      </c>
      <c r="AC30" s="70">
        <v>3123.5</v>
      </c>
      <c r="AD30" s="71">
        <v>2533</v>
      </c>
      <c r="AE30" s="11">
        <f t="shared" si="1"/>
        <v>590.5</v>
      </c>
      <c r="AF30" s="18">
        <v>1075</v>
      </c>
      <c r="AG30" s="17">
        <v>780</v>
      </c>
      <c r="AH30" s="17">
        <v>960</v>
      </c>
      <c r="AI30" s="28">
        <v>235.7</v>
      </c>
      <c r="AJ30" s="19">
        <v>242.2</v>
      </c>
      <c r="AK30" s="20">
        <v>0</v>
      </c>
      <c r="AL30" s="17" t="s">
        <v>215</v>
      </c>
      <c r="AM30" s="21">
        <v>780</v>
      </c>
      <c r="AN30" s="22">
        <v>1349</v>
      </c>
      <c r="AO30" s="17">
        <v>461</v>
      </c>
      <c r="AP30" s="9">
        <f t="shared" si="2"/>
        <v>2949.35</v>
      </c>
    </row>
    <row r="31" spans="1:42" s="23" customFormat="1" ht="17.25" thickBot="1" x14ac:dyDescent="0.35">
      <c r="A31" s="67">
        <v>28</v>
      </c>
      <c r="B31" s="27" t="s">
        <v>114</v>
      </c>
      <c r="C31" s="35">
        <v>1970</v>
      </c>
      <c r="D31" s="35">
        <v>44</v>
      </c>
      <c r="E31" s="35" t="s">
        <v>236</v>
      </c>
      <c r="F31" s="35" t="s">
        <v>131</v>
      </c>
      <c r="G31" s="35">
        <v>5</v>
      </c>
      <c r="H31" s="35">
        <v>3</v>
      </c>
      <c r="I31" s="35">
        <v>0</v>
      </c>
      <c r="J31" s="35">
        <v>48</v>
      </c>
      <c r="K31" s="35">
        <v>120</v>
      </c>
      <c r="L31" s="35" t="s">
        <v>122</v>
      </c>
      <c r="M31" s="35" t="s">
        <v>122</v>
      </c>
      <c r="N31" s="35" t="s">
        <v>121</v>
      </c>
      <c r="O31" s="35" t="s">
        <v>121</v>
      </c>
      <c r="P31" s="35" t="s">
        <v>122</v>
      </c>
      <c r="Q31" s="35" t="s">
        <v>122</v>
      </c>
      <c r="R31" s="35" t="s">
        <v>122</v>
      </c>
      <c r="S31" s="35" t="s">
        <v>121</v>
      </c>
      <c r="T31" s="35" t="s">
        <v>122</v>
      </c>
      <c r="U31" s="35">
        <v>0</v>
      </c>
      <c r="V31" s="35" t="s">
        <v>122</v>
      </c>
      <c r="W31" s="35" t="s">
        <v>124</v>
      </c>
      <c r="X31" s="35" t="s">
        <v>125</v>
      </c>
      <c r="Y31" s="35" t="s">
        <v>122</v>
      </c>
      <c r="Z31" s="69">
        <v>1</v>
      </c>
      <c r="AA31" s="35">
        <v>2</v>
      </c>
      <c r="AB31" s="70">
        <v>9994</v>
      </c>
      <c r="AC31" s="70">
        <v>2510.5</v>
      </c>
      <c r="AD31" s="71">
        <v>2019</v>
      </c>
      <c r="AE31" s="11">
        <f t="shared" si="1"/>
        <v>491.5</v>
      </c>
      <c r="AF31" s="17">
        <v>835</v>
      </c>
      <c r="AG31" s="17">
        <v>640</v>
      </c>
      <c r="AH31" s="17">
        <v>700</v>
      </c>
      <c r="AI31" s="28">
        <v>179.94</v>
      </c>
      <c r="AJ31" s="31">
        <v>185.24</v>
      </c>
      <c r="AK31" s="20">
        <v>0</v>
      </c>
      <c r="AL31" s="17" t="s">
        <v>223</v>
      </c>
      <c r="AM31" s="21">
        <v>500</v>
      </c>
      <c r="AN31" s="21">
        <v>476</v>
      </c>
      <c r="AO31" s="17">
        <v>0</v>
      </c>
      <c r="AP31" s="9">
        <f t="shared" si="2"/>
        <v>2357.37</v>
      </c>
    </row>
    <row r="32" spans="1:42" s="23" customFormat="1" ht="17.25" thickBot="1" x14ac:dyDescent="0.35">
      <c r="A32" s="61">
        <v>29</v>
      </c>
      <c r="B32" s="27" t="s">
        <v>115</v>
      </c>
      <c r="C32" s="35">
        <v>1970</v>
      </c>
      <c r="D32" s="35">
        <v>44</v>
      </c>
      <c r="E32" s="35" t="s">
        <v>236</v>
      </c>
      <c r="F32" s="35" t="s">
        <v>131</v>
      </c>
      <c r="G32" s="35">
        <v>5</v>
      </c>
      <c r="H32" s="35">
        <v>3</v>
      </c>
      <c r="I32" s="35">
        <v>0</v>
      </c>
      <c r="J32" s="35">
        <v>48</v>
      </c>
      <c r="K32" s="35">
        <v>131</v>
      </c>
      <c r="L32" s="35" t="s">
        <v>122</v>
      </c>
      <c r="M32" s="35" t="s">
        <v>122</v>
      </c>
      <c r="N32" s="35" t="s">
        <v>121</v>
      </c>
      <c r="O32" s="35" t="s">
        <v>121</v>
      </c>
      <c r="P32" s="35" t="s">
        <v>122</v>
      </c>
      <c r="Q32" s="35" t="s">
        <v>122</v>
      </c>
      <c r="R32" s="35" t="s">
        <v>122</v>
      </c>
      <c r="S32" s="35" t="s">
        <v>121</v>
      </c>
      <c r="T32" s="35" t="s">
        <v>122</v>
      </c>
      <c r="U32" s="35">
        <v>0</v>
      </c>
      <c r="V32" s="35" t="s">
        <v>122</v>
      </c>
      <c r="W32" s="35" t="s">
        <v>124</v>
      </c>
      <c r="X32" s="35" t="s">
        <v>125</v>
      </c>
      <c r="Y32" s="35" t="s">
        <v>122</v>
      </c>
      <c r="Z32" s="69">
        <v>1</v>
      </c>
      <c r="AA32" s="35">
        <v>2</v>
      </c>
      <c r="AB32" s="70">
        <v>9997</v>
      </c>
      <c r="AC32" s="70">
        <v>2564.5</v>
      </c>
      <c r="AD32" s="71">
        <v>2003</v>
      </c>
      <c r="AE32" s="11">
        <f t="shared" si="1"/>
        <v>561.5</v>
      </c>
      <c r="AF32" s="17">
        <v>834</v>
      </c>
      <c r="AG32" s="17">
        <v>640</v>
      </c>
      <c r="AH32" s="17">
        <v>700</v>
      </c>
      <c r="AI32" s="28">
        <v>178.71</v>
      </c>
      <c r="AJ32" s="31">
        <v>183.28</v>
      </c>
      <c r="AK32" s="20">
        <v>0</v>
      </c>
      <c r="AL32" s="17" t="s">
        <v>224</v>
      </c>
      <c r="AM32" s="21">
        <v>378</v>
      </c>
      <c r="AN32" s="21">
        <v>952</v>
      </c>
      <c r="AO32" s="17">
        <v>0</v>
      </c>
      <c r="AP32" s="9">
        <f t="shared" si="2"/>
        <v>2375.39</v>
      </c>
    </row>
    <row r="33" spans="1:42" s="23" customFormat="1" ht="17.25" thickBot="1" x14ac:dyDescent="0.35">
      <c r="A33" s="67">
        <v>30</v>
      </c>
      <c r="B33" s="27" t="s">
        <v>117</v>
      </c>
      <c r="C33" s="35">
        <v>1968</v>
      </c>
      <c r="D33" s="35">
        <v>46</v>
      </c>
      <c r="E33" s="35" t="s">
        <v>236</v>
      </c>
      <c r="F33" s="35" t="s">
        <v>131</v>
      </c>
      <c r="G33" s="35">
        <v>5</v>
      </c>
      <c r="H33" s="35">
        <v>3</v>
      </c>
      <c r="I33" s="35">
        <v>0</v>
      </c>
      <c r="J33" s="35">
        <v>52</v>
      </c>
      <c r="K33" s="35">
        <v>114</v>
      </c>
      <c r="L33" s="35" t="s">
        <v>122</v>
      </c>
      <c r="M33" s="35" t="s">
        <v>122</v>
      </c>
      <c r="N33" s="35" t="s">
        <v>121</v>
      </c>
      <c r="O33" s="35" t="s">
        <v>121</v>
      </c>
      <c r="P33" s="35" t="s">
        <v>122</v>
      </c>
      <c r="Q33" s="35" t="s">
        <v>122</v>
      </c>
      <c r="R33" s="35" t="s">
        <v>122</v>
      </c>
      <c r="S33" s="35" t="s">
        <v>121</v>
      </c>
      <c r="T33" s="35" t="s">
        <v>122</v>
      </c>
      <c r="U33" s="35">
        <v>0</v>
      </c>
      <c r="V33" s="35" t="s">
        <v>122</v>
      </c>
      <c r="W33" s="35" t="s">
        <v>124</v>
      </c>
      <c r="X33" s="35" t="s">
        <v>125</v>
      </c>
      <c r="Y33" s="35" t="s">
        <v>122</v>
      </c>
      <c r="Z33" s="69">
        <v>1</v>
      </c>
      <c r="AA33" s="35">
        <v>2</v>
      </c>
      <c r="AB33" s="70">
        <v>10275</v>
      </c>
      <c r="AC33" s="70">
        <v>2651.7</v>
      </c>
      <c r="AD33" s="71">
        <v>2171.3000000000002</v>
      </c>
      <c r="AE33" s="11">
        <f t="shared" si="1"/>
        <v>480.39999999999964</v>
      </c>
      <c r="AF33" s="17">
        <v>832</v>
      </c>
      <c r="AG33" s="17">
        <v>640</v>
      </c>
      <c r="AH33" s="17">
        <v>700</v>
      </c>
      <c r="AI33" s="28">
        <v>179.84</v>
      </c>
      <c r="AJ33" s="19">
        <v>185.35</v>
      </c>
      <c r="AK33" s="20">
        <v>0</v>
      </c>
      <c r="AL33" s="17" t="s">
        <v>226</v>
      </c>
      <c r="AM33" s="21">
        <v>560</v>
      </c>
      <c r="AN33" s="21">
        <v>711</v>
      </c>
      <c r="AO33" s="17">
        <v>0</v>
      </c>
      <c r="AP33" s="9">
        <f t="shared" si="2"/>
        <v>2504.1750000000002</v>
      </c>
    </row>
    <row r="34" spans="1:42" s="23" customFormat="1" ht="17.25" thickBot="1" x14ac:dyDescent="0.35">
      <c r="A34" s="61">
        <v>31</v>
      </c>
      <c r="B34" s="26" t="s">
        <v>118</v>
      </c>
      <c r="C34" s="36">
        <v>1969</v>
      </c>
      <c r="D34" s="35">
        <v>45</v>
      </c>
      <c r="E34" s="35" t="s">
        <v>236</v>
      </c>
      <c r="F34" s="35" t="s">
        <v>131</v>
      </c>
      <c r="G34" s="35">
        <v>5</v>
      </c>
      <c r="H34" s="35">
        <v>3</v>
      </c>
      <c r="I34" s="35">
        <v>0</v>
      </c>
      <c r="J34" s="35">
        <v>54</v>
      </c>
      <c r="K34" s="35">
        <v>104</v>
      </c>
      <c r="L34" s="35" t="s">
        <v>122</v>
      </c>
      <c r="M34" s="35" t="s">
        <v>122</v>
      </c>
      <c r="N34" s="35" t="s">
        <v>121</v>
      </c>
      <c r="O34" s="35" t="s">
        <v>121</v>
      </c>
      <c r="P34" s="35" t="s">
        <v>122</v>
      </c>
      <c r="Q34" s="35" t="s">
        <v>122</v>
      </c>
      <c r="R34" s="35" t="s">
        <v>122</v>
      </c>
      <c r="S34" s="35" t="s">
        <v>121</v>
      </c>
      <c r="T34" s="35" t="s">
        <v>122</v>
      </c>
      <c r="U34" s="35">
        <v>0</v>
      </c>
      <c r="V34" s="35" t="s">
        <v>122</v>
      </c>
      <c r="W34" s="35" t="s">
        <v>124</v>
      </c>
      <c r="X34" s="35" t="s">
        <v>125</v>
      </c>
      <c r="Y34" s="35" t="s">
        <v>122</v>
      </c>
      <c r="Z34" s="69">
        <v>1</v>
      </c>
      <c r="AA34" s="35">
        <v>2</v>
      </c>
      <c r="AB34" s="70">
        <v>12638</v>
      </c>
      <c r="AC34" s="70">
        <v>2747.2</v>
      </c>
      <c r="AD34" s="71">
        <v>2265</v>
      </c>
      <c r="AE34" s="11">
        <f t="shared" si="1"/>
        <v>482.19999999999982</v>
      </c>
      <c r="AF34" s="17">
        <v>840</v>
      </c>
      <c r="AG34" s="17">
        <v>640</v>
      </c>
      <c r="AH34" s="17">
        <v>690</v>
      </c>
      <c r="AI34" s="28">
        <v>180.99</v>
      </c>
      <c r="AJ34" s="31">
        <v>186.33</v>
      </c>
      <c r="AK34" s="20">
        <v>0</v>
      </c>
      <c r="AL34" s="17" t="s">
        <v>227</v>
      </c>
      <c r="AM34" s="21">
        <v>134</v>
      </c>
      <c r="AN34" s="22">
        <v>1111</v>
      </c>
      <c r="AO34" s="17">
        <v>0</v>
      </c>
      <c r="AP34" s="9">
        <f t="shared" si="2"/>
        <v>2599.2649999999999</v>
      </c>
    </row>
    <row r="35" spans="1:42" s="23" customFormat="1" ht="17.25" thickBot="1" x14ac:dyDescent="0.35">
      <c r="A35" s="67">
        <v>32</v>
      </c>
      <c r="B35" s="26" t="s">
        <v>119</v>
      </c>
      <c r="C35" s="36">
        <v>1969</v>
      </c>
      <c r="D35" s="35">
        <v>45</v>
      </c>
      <c r="E35" s="35" t="s">
        <v>236</v>
      </c>
      <c r="F35" s="35" t="s">
        <v>131</v>
      </c>
      <c r="G35" s="35">
        <v>5</v>
      </c>
      <c r="H35" s="35">
        <v>4</v>
      </c>
      <c r="I35" s="35">
        <v>0</v>
      </c>
      <c r="J35" s="35">
        <v>64</v>
      </c>
      <c r="K35" s="35">
        <v>127</v>
      </c>
      <c r="L35" s="35" t="s">
        <v>122</v>
      </c>
      <c r="M35" s="35" t="s">
        <v>122</v>
      </c>
      <c r="N35" s="35" t="s">
        <v>121</v>
      </c>
      <c r="O35" s="35" t="s">
        <v>121</v>
      </c>
      <c r="P35" s="35" t="s">
        <v>122</v>
      </c>
      <c r="Q35" s="35" t="s">
        <v>122</v>
      </c>
      <c r="R35" s="35" t="s">
        <v>122</v>
      </c>
      <c r="S35" s="35" t="s">
        <v>121</v>
      </c>
      <c r="T35" s="35" t="s">
        <v>122</v>
      </c>
      <c r="U35" s="35">
        <v>0</v>
      </c>
      <c r="V35" s="35" t="s">
        <v>122</v>
      </c>
      <c r="W35" s="35" t="s">
        <v>124</v>
      </c>
      <c r="X35" s="35" t="s">
        <v>125</v>
      </c>
      <c r="Y35" s="35" t="s">
        <v>122</v>
      </c>
      <c r="Z35" s="69">
        <v>1</v>
      </c>
      <c r="AA35" s="35">
        <v>2</v>
      </c>
      <c r="AB35" s="70">
        <v>12492</v>
      </c>
      <c r="AC35" s="70">
        <v>3279.8</v>
      </c>
      <c r="AD35" s="71">
        <v>2622</v>
      </c>
      <c r="AE35" s="11">
        <f t="shared" si="1"/>
        <v>657.80000000000018</v>
      </c>
      <c r="AF35" s="18">
        <v>1091</v>
      </c>
      <c r="AG35" s="17">
        <v>940</v>
      </c>
      <c r="AH35" s="17">
        <v>950</v>
      </c>
      <c r="AI35" s="28">
        <v>237.94</v>
      </c>
      <c r="AJ35" s="19">
        <v>245</v>
      </c>
      <c r="AK35" s="20">
        <v>0</v>
      </c>
      <c r="AL35" s="17" t="s">
        <v>228</v>
      </c>
      <c r="AM35" s="21">
        <v>400</v>
      </c>
      <c r="AN35" s="22">
        <v>1974</v>
      </c>
      <c r="AO35" s="17">
        <v>0</v>
      </c>
      <c r="AP35" s="9">
        <f t="shared" si="2"/>
        <v>3073.4</v>
      </c>
    </row>
    <row r="36" spans="1:42" ht="29.25" customHeight="1" thickBot="1" x14ac:dyDescent="0.3">
      <c r="A36" s="37"/>
      <c r="B36" s="37" t="s">
        <v>349</v>
      </c>
      <c r="C36" s="37"/>
      <c r="D36" s="37"/>
      <c r="E36" s="37"/>
      <c r="F36" s="37"/>
      <c r="G36" s="37"/>
      <c r="H36" s="37"/>
      <c r="I36" s="37"/>
      <c r="J36" s="37">
        <f>SUM(J4:J35)</f>
        <v>2006</v>
      </c>
      <c r="K36" s="37">
        <f>SUM(K4:K35)</f>
        <v>4141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>
        <f>SUM(Z4:Z35)</f>
        <v>32</v>
      </c>
      <c r="AA36" s="37">
        <f>SUM(AA4:AA35)</f>
        <v>64</v>
      </c>
      <c r="AB36" s="37"/>
      <c r="AC36" s="37">
        <f t="shared" ref="AC36:AJ36" si="3">SUM(AC4:AC35)</f>
        <v>91182.499999999971</v>
      </c>
      <c r="AD36" s="38">
        <f t="shared" si="3"/>
        <v>81953.299999999988</v>
      </c>
      <c r="AE36">
        <f t="shared" si="3"/>
        <v>9229.2000000000007</v>
      </c>
      <c r="AF36">
        <f t="shared" si="3"/>
        <v>30598</v>
      </c>
      <c r="AG36">
        <f t="shared" si="3"/>
        <v>24599</v>
      </c>
      <c r="AH36">
        <f t="shared" si="3"/>
        <v>26393</v>
      </c>
      <c r="AJ36">
        <f t="shared" si="3"/>
        <v>7027.159999999998</v>
      </c>
      <c r="AM36">
        <f>SUM(AM4:AM35)</f>
        <v>13516</v>
      </c>
      <c r="AN36">
        <f>SUM(AN4:AN35)</f>
        <v>35536</v>
      </c>
      <c r="AO36">
        <f>SUM(AO4:AO35)</f>
        <v>35919</v>
      </c>
      <c r="AP36">
        <f>SUM(AP4:AP35)</f>
        <v>90081.48000000001</v>
      </c>
    </row>
    <row r="37" spans="1:42" x14ac:dyDescent="0.25">
      <c r="H37" s="34"/>
    </row>
  </sheetData>
  <sheetProtection formatCells="0" formatColumns="0" formatRows="0" insertColumns="0" insertRows="0" insertHyperlinks="0" deleteColumns="0" deleteRows="0" sort="0" autoFilter="0" pivotTables="0"/>
  <mergeCells count="35">
    <mergeCell ref="A1:AD1"/>
    <mergeCell ref="AP2:AP3"/>
    <mergeCell ref="AM2:AO2"/>
    <mergeCell ref="AG2:AG3"/>
    <mergeCell ref="AH2:AH3"/>
    <mergeCell ref="AI2:AI3"/>
    <mergeCell ref="AJ2:AJ3"/>
    <mergeCell ref="AK2:AK3"/>
    <mergeCell ref="AL2:AL3"/>
    <mergeCell ref="AF2:AF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R2:S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N2"/>
    <mergeCell ref="O2:Q2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AP14"/>
  <sheetViews>
    <sheetView workbookViewId="0">
      <selection activeCell="A14" sqref="A14"/>
    </sheetView>
  </sheetViews>
  <sheetFormatPr defaultRowHeight="15" x14ac:dyDescent="0.25"/>
  <cols>
    <col min="1" max="1" width="4.42578125" customWidth="1"/>
    <col min="2" max="2" width="34.7109375" customWidth="1"/>
    <col min="3" max="3" width="9.140625" customWidth="1"/>
    <col min="4" max="17" width="0" hidden="1" customWidth="1"/>
    <col min="18" max="18" width="9.7109375" hidden="1" customWidth="1"/>
    <col min="19" max="29" width="0" hidden="1" customWidth="1"/>
    <col min="30" max="30" width="19.5703125" customWidth="1"/>
    <col min="31" max="42" width="0" hidden="1" customWidth="1"/>
  </cols>
  <sheetData>
    <row r="1" spans="1:42" s="2" customFormat="1" ht="34.5" customHeight="1" thickBot="1" x14ac:dyDescent="0.35">
      <c r="A1" s="106" t="s">
        <v>353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3"/>
      <c r="AF1" s="1"/>
      <c r="AG1" s="1"/>
      <c r="AH1" s="1"/>
      <c r="AI1" s="7"/>
      <c r="AJ1" s="8"/>
      <c r="AK1" s="5"/>
      <c r="AL1" s="1"/>
      <c r="AN1" s="6"/>
    </row>
    <row r="2" spans="1:42" s="2" customFormat="1" ht="30.6" customHeight="1" thickBot="1" x14ac:dyDescent="0.35">
      <c r="A2" s="107" t="s">
        <v>0</v>
      </c>
      <c r="B2" s="101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1" t="s">
        <v>19</v>
      </c>
      <c r="M2" s="101"/>
      <c r="N2" s="101"/>
      <c r="O2" s="101" t="s">
        <v>21</v>
      </c>
      <c r="P2" s="101"/>
      <c r="Q2" s="101"/>
      <c r="R2" s="101" t="s">
        <v>27</v>
      </c>
      <c r="S2" s="101"/>
      <c r="T2" s="102" t="s">
        <v>31</v>
      </c>
      <c r="U2" s="102" t="s">
        <v>1</v>
      </c>
      <c r="V2" s="102" t="s">
        <v>33</v>
      </c>
      <c r="W2" s="102" t="s">
        <v>34</v>
      </c>
      <c r="X2" s="102" t="s">
        <v>35</v>
      </c>
      <c r="Y2" s="102" t="s">
        <v>30</v>
      </c>
      <c r="Z2" s="102" t="s">
        <v>25</v>
      </c>
      <c r="AA2" s="102" t="s">
        <v>26</v>
      </c>
      <c r="AB2" s="102" t="s">
        <v>12</v>
      </c>
      <c r="AC2" s="102" t="s">
        <v>15</v>
      </c>
      <c r="AD2" s="105" t="s">
        <v>16</v>
      </c>
      <c r="AE2" s="51"/>
      <c r="AF2" s="103" t="s">
        <v>13</v>
      </c>
      <c r="AG2" s="104" t="s">
        <v>18</v>
      </c>
      <c r="AH2" s="104" t="s">
        <v>14</v>
      </c>
      <c r="AI2" s="103" t="s">
        <v>40</v>
      </c>
      <c r="AJ2" s="108" t="s">
        <v>237</v>
      </c>
      <c r="AK2" s="109" t="s">
        <v>41</v>
      </c>
      <c r="AL2" s="103" t="s">
        <v>32</v>
      </c>
      <c r="AM2" s="110" t="s">
        <v>36</v>
      </c>
      <c r="AN2" s="111"/>
      <c r="AO2" s="112"/>
      <c r="AP2" s="103" t="s">
        <v>270</v>
      </c>
    </row>
    <row r="3" spans="1:42" s="2" customFormat="1" ht="96" customHeight="1" thickBot="1" x14ac:dyDescent="0.35">
      <c r="A3" s="107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53" t="s">
        <v>42</v>
      </c>
      <c r="M3" s="53" t="s">
        <v>43</v>
      </c>
      <c r="N3" s="53" t="s">
        <v>20</v>
      </c>
      <c r="O3" s="53" t="s">
        <v>22</v>
      </c>
      <c r="P3" s="54" t="s">
        <v>23</v>
      </c>
      <c r="Q3" s="54" t="s">
        <v>24</v>
      </c>
      <c r="R3" s="54" t="s">
        <v>28</v>
      </c>
      <c r="S3" s="54" t="s">
        <v>29</v>
      </c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5"/>
      <c r="AE3" s="52" t="s">
        <v>17</v>
      </c>
      <c r="AF3" s="103"/>
      <c r="AG3" s="104"/>
      <c r="AH3" s="104"/>
      <c r="AI3" s="103"/>
      <c r="AJ3" s="108"/>
      <c r="AK3" s="109"/>
      <c r="AL3" s="103"/>
      <c r="AM3" s="4" t="s">
        <v>39</v>
      </c>
      <c r="AN3" s="4" t="s">
        <v>37</v>
      </c>
      <c r="AO3" s="4" t="s">
        <v>38</v>
      </c>
      <c r="AP3" s="103"/>
    </row>
    <row r="4" spans="1:42" s="77" customFormat="1" ht="28.5" customHeight="1" thickBot="1" x14ac:dyDescent="0.3">
      <c r="A4" s="39">
        <v>1</v>
      </c>
      <c r="B4" s="40" t="s">
        <v>68</v>
      </c>
      <c r="C4" s="41">
        <v>1990</v>
      </c>
      <c r="D4" s="41">
        <v>24</v>
      </c>
      <c r="E4" s="41" t="s">
        <v>236</v>
      </c>
      <c r="F4" s="41" t="s">
        <v>127</v>
      </c>
      <c r="G4" s="41">
        <v>9</v>
      </c>
      <c r="H4" s="41">
        <v>2</v>
      </c>
      <c r="I4" s="41">
        <v>2</v>
      </c>
      <c r="J4" s="41">
        <v>64</v>
      </c>
      <c r="K4" s="41">
        <v>149</v>
      </c>
      <c r="L4" s="41" t="s">
        <v>122</v>
      </c>
      <c r="M4" s="41" t="s">
        <v>122</v>
      </c>
      <c r="N4" s="41" t="s">
        <v>121</v>
      </c>
      <c r="O4" s="41" t="s">
        <v>121</v>
      </c>
      <c r="P4" s="41" t="s">
        <v>122</v>
      </c>
      <c r="Q4" s="41" t="s">
        <v>122</v>
      </c>
      <c r="R4" s="41" t="s">
        <v>122</v>
      </c>
      <c r="S4" s="41" t="s">
        <v>121</v>
      </c>
      <c r="T4" s="41" t="s">
        <v>121</v>
      </c>
      <c r="U4" s="41">
        <v>2</v>
      </c>
      <c r="V4" s="41" t="s">
        <v>123</v>
      </c>
      <c r="W4" s="41" t="s">
        <v>124</v>
      </c>
      <c r="X4" s="41" t="s">
        <v>125</v>
      </c>
      <c r="Y4" s="41" t="s">
        <v>122</v>
      </c>
      <c r="Z4" s="42">
        <v>1</v>
      </c>
      <c r="AA4" s="41">
        <v>2</v>
      </c>
      <c r="AB4" s="43">
        <v>21703</v>
      </c>
      <c r="AC4" s="43">
        <v>4098.8</v>
      </c>
      <c r="AD4" s="44">
        <v>3237.5</v>
      </c>
      <c r="AE4" s="44">
        <f>AC4-AD4</f>
        <v>861.30000000000018</v>
      </c>
      <c r="AF4" s="41">
        <v>760</v>
      </c>
      <c r="AG4" s="41">
        <v>538</v>
      </c>
      <c r="AH4" s="43">
        <v>1000</v>
      </c>
      <c r="AI4" s="72">
        <v>799.7</v>
      </c>
      <c r="AJ4" s="73">
        <v>807.7</v>
      </c>
      <c r="AK4" s="74">
        <v>0</v>
      </c>
      <c r="AL4" s="41" t="s">
        <v>165</v>
      </c>
      <c r="AM4" s="75">
        <v>300</v>
      </c>
      <c r="AN4" s="76">
        <v>1376</v>
      </c>
      <c r="AO4" s="41">
        <v>0</v>
      </c>
      <c r="AP4" s="41">
        <f>AD4+(AE4+AJ4)*0.5</f>
        <v>4072</v>
      </c>
    </row>
    <row r="5" spans="1:42" s="77" customFormat="1" ht="28.5" customHeight="1" thickBot="1" x14ac:dyDescent="0.3">
      <c r="A5" s="45">
        <v>2</v>
      </c>
      <c r="B5" s="46" t="s">
        <v>242</v>
      </c>
      <c r="C5" s="47">
        <v>1985</v>
      </c>
      <c r="D5" s="47">
        <v>29</v>
      </c>
      <c r="E5" s="47" t="s">
        <v>236</v>
      </c>
      <c r="F5" s="47" t="s">
        <v>127</v>
      </c>
      <c r="G5" s="47">
        <v>9</v>
      </c>
      <c r="H5" s="47">
        <v>1</v>
      </c>
      <c r="I5" s="47">
        <v>1</v>
      </c>
      <c r="J5" s="78">
        <v>53</v>
      </c>
      <c r="K5" s="79"/>
      <c r="L5" s="47" t="s">
        <v>122</v>
      </c>
      <c r="M5" s="47" t="s">
        <v>122</v>
      </c>
      <c r="N5" s="47" t="s">
        <v>121</v>
      </c>
      <c r="O5" s="47" t="s">
        <v>121</v>
      </c>
      <c r="P5" s="47" t="s">
        <v>122</v>
      </c>
      <c r="Q5" s="47" t="s">
        <v>122</v>
      </c>
      <c r="R5" s="47" t="s">
        <v>122</v>
      </c>
      <c r="S5" s="47" t="s">
        <v>121</v>
      </c>
      <c r="T5" s="47" t="s">
        <v>121</v>
      </c>
      <c r="U5" s="47">
        <v>1</v>
      </c>
      <c r="V5" s="47" t="s">
        <v>123</v>
      </c>
      <c r="W5" s="47" t="s">
        <v>124</v>
      </c>
      <c r="X5" s="47" t="s">
        <v>125</v>
      </c>
      <c r="Y5" s="47" t="s">
        <v>122</v>
      </c>
      <c r="Z5" s="48"/>
      <c r="AA5" s="47">
        <v>1</v>
      </c>
      <c r="AB5" s="80">
        <v>19410</v>
      </c>
      <c r="AC5" s="47">
        <v>2797.2</v>
      </c>
      <c r="AD5" s="50">
        <v>2771.2</v>
      </c>
      <c r="AE5" s="44">
        <f t="shared" ref="AE5:AE10" si="0">AC5-AD5</f>
        <v>26</v>
      </c>
      <c r="AF5" s="47">
        <v>402</v>
      </c>
      <c r="AG5" s="47">
        <v>383</v>
      </c>
      <c r="AH5" s="47">
        <v>383</v>
      </c>
      <c r="AI5" s="72">
        <v>342</v>
      </c>
      <c r="AJ5" s="81">
        <v>512.9</v>
      </c>
      <c r="AK5" s="82">
        <v>162</v>
      </c>
      <c r="AL5" s="47" t="s">
        <v>248</v>
      </c>
      <c r="AM5" s="83">
        <v>150</v>
      </c>
      <c r="AN5" s="83">
        <v>236</v>
      </c>
      <c r="AO5" s="47">
        <v>0</v>
      </c>
      <c r="AP5" s="41">
        <f t="shared" ref="AP5:AP10" si="1">AD5+(AE5+AJ5)*0.5</f>
        <v>3040.6499999999996</v>
      </c>
    </row>
    <row r="6" spans="1:42" s="77" customFormat="1" ht="28.5" customHeight="1" thickBot="1" x14ac:dyDescent="0.3">
      <c r="A6" s="39">
        <v>3</v>
      </c>
      <c r="B6" s="46" t="s">
        <v>243</v>
      </c>
      <c r="C6" s="47">
        <v>1985</v>
      </c>
      <c r="D6" s="47">
        <v>29</v>
      </c>
      <c r="E6" s="47" t="s">
        <v>236</v>
      </c>
      <c r="F6" s="47" t="s">
        <v>127</v>
      </c>
      <c r="G6" s="47">
        <v>9</v>
      </c>
      <c r="H6" s="47">
        <v>1</v>
      </c>
      <c r="I6" s="47">
        <v>1</v>
      </c>
      <c r="J6" s="47">
        <v>35</v>
      </c>
      <c r="K6" s="79"/>
      <c r="L6" s="78" t="s">
        <v>122</v>
      </c>
      <c r="M6" s="47" t="s">
        <v>122</v>
      </c>
      <c r="N6" s="47" t="s">
        <v>121</v>
      </c>
      <c r="O6" s="47" t="s">
        <v>121</v>
      </c>
      <c r="P6" s="47" t="s">
        <v>122</v>
      </c>
      <c r="Q6" s="47" t="s">
        <v>122</v>
      </c>
      <c r="R6" s="47" t="s">
        <v>122</v>
      </c>
      <c r="S6" s="47" t="s">
        <v>121</v>
      </c>
      <c r="T6" s="47" t="s">
        <v>121</v>
      </c>
      <c r="U6" s="47">
        <v>1</v>
      </c>
      <c r="V6" s="47" t="s">
        <v>123</v>
      </c>
      <c r="W6" s="47" t="s">
        <v>124</v>
      </c>
      <c r="X6" s="47" t="s">
        <v>125</v>
      </c>
      <c r="Y6" s="47" t="s">
        <v>122</v>
      </c>
      <c r="Z6" s="48"/>
      <c r="AA6" s="47">
        <v>1</v>
      </c>
      <c r="AB6" s="80">
        <v>29064</v>
      </c>
      <c r="AC6" s="47">
        <v>2004.2</v>
      </c>
      <c r="AD6" s="50">
        <v>2004.2</v>
      </c>
      <c r="AE6" s="44">
        <f t="shared" si="0"/>
        <v>0</v>
      </c>
      <c r="AF6" s="47">
        <v>410</v>
      </c>
      <c r="AG6" s="47">
        <v>258</v>
      </c>
      <c r="AH6" s="47">
        <v>258</v>
      </c>
      <c r="AI6" s="72">
        <v>325</v>
      </c>
      <c r="AJ6" s="81">
        <v>404.3</v>
      </c>
      <c r="AK6" s="82">
        <v>74.099999999999994</v>
      </c>
      <c r="AL6" s="47" t="s">
        <v>246</v>
      </c>
      <c r="AM6" s="83">
        <v>150</v>
      </c>
      <c r="AN6" s="83">
        <v>320</v>
      </c>
      <c r="AO6" s="47">
        <v>0</v>
      </c>
      <c r="AP6" s="41">
        <f t="shared" si="1"/>
        <v>2206.35</v>
      </c>
    </row>
    <row r="7" spans="1:42" s="77" customFormat="1" ht="28.5" customHeight="1" thickBot="1" x14ac:dyDescent="0.3">
      <c r="A7" s="45">
        <v>4</v>
      </c>
      <c r="B7" s="46" t="s">
        <v>94</v>
      </c>
      <c r="C7" s="47">
        <v>1988</v>
      </c>
      <c r="D7" s="47">
        <v>26</v>
      </c>
      <c r="E7" s="47" t="s">
        <v>236</v>
      </c>
      <c r="F7" s="47" t="s">
        <v>127</v>
      </c>
      <c r="G7" s="47">
        <v>9</v>
      </c>
      <c r="H7" s="47">
        <v>1</v>
      </c>
      <c r="I7" s="47">
        <v>1</v>
      </c>
      <c r="J7" s="47">
        <v>32</v>
      </c>
      <c r="K7" s="47">
        <v>83</v>
      </c>
      <c r="L7" s="47" t="s">
        <v>122</v>
      </c>
      <c r="M7" s="47" t="s">
        <v>122</v>
      </c>
      <c r="N7" s="47" t="s">
        <v>121</v>
      </c>
      <c r="O7" s="47" t="s">
        <v>121</v>
      </c>
      <c r="P7" s="47" t="s">
        <v>122</v>
      </c>
      <c r="Q7" s="47" t="s">
        <v>122</v>
      </c>
      <c r="R7" s="47" t="s">
        <v>122</v>
      </c>
      <c r="S7" s="47" t="s">
        <v>121</v>
      </c>
      <c r="T7" s="47" t="s">
        <v>121</v>
      </c>
      <c r="U7" s="47">
        <v>1</v>
      </c>
      <c r="V7" s="47" t="s">
        <v>123</v>
      </c>
      <c r="W7" s="47" t="s">
        <v>124</v>
      </c>
      <c r="X7" s="47" t="s">
        <v>125</v>
      </c>
      <c r="Y7" s="47" t="s">
        <v>122</v>
      </c>
      <c r="Z7" s="48">
        <v>1</v>
      </c>
      <c r="AA7" s="47">
        <v>2</v>
      </c>
      <c r="AB7" s="49">
        <v>10436</v>
      </c>
      <c r="AC7" s="49">
        <v>2367</v>
      </c>
      <c r="AD7" s="50">
        <v>2136</v>
      </c>
      <c r="AE7" s="44">
        <f t="shared" si="0"/>
        <v>231</v>
      </c>
      <c r="AF7" s="47">
        <v>400</v>
      </c>
      <c r="AG7" s="47">
        <v>307</v>
      </c>
      <c r="AH7" s="47">
        <v>350</v>
      </c>
      <c r="AI7" s="72">
        <v>153.1</v>
      </c>
      <c r="AJ7" s="81">
        <v>379</v>
      </c>
      <c r="AK7" s="84">
        <v>218.6</v>
      </c>
      <c r="AL7" s="47" t="s">
        <v>209</v>
      </c>
      <c r="AM7" s="83">
        <v>320</v>
      </c>
      <c r="AN7" s="83">
        <v>383</v>
      </c>
      <c r="AO7" s="47">
        <v>0</v>
      </c>
      <c r="AP7" s="41">
        <f t="shared" si="1"/>
        <v>2441</v>
      </c>
    </row>
    <row r="8" spans="1:42" s="77" customFormat="1" ht="28.5" customHeight="1" thickBot="1" x14ac:dyDescent="0.3">
      <c r="A8" s="39">
        <v>5</v>
      </c>
      <c r="B8" s="85" t="s">
        <v>256</v>
      </c>
      <c r="C8" s="86">
        <v>1989</v>
      </c>
      <c r="D8" s="47">
        <v>25</v>
      </c>
      <c r="E8" s="47" t="s">
        <v>236</v>
      </c>
      <c r="F8" s="47" t="s">
        <v>127</v>
      </c>
      <c r="G8" s="47">
        <v>9</v>
      </c>
      <c r="H8" s="47">
        <v>1</v>
      </c>
      <c r="I8" s="47">
        <v>1</v>
      </c>
      <c r="J8" s="47">
        <v>53</v>
      </c>
      <c r="K8" s="47">
        <v>95</v>
      </c>
      <c r="L8" s="47" t="s">
        <v>122</v>
      </c>
      <c r="M8" s="47" t="s">
        <v>122</v>
      </c>
      <c r="N8" s="47" t="s">
        <v>121</v>
      </c>
      <c r="O8" s="47" t="s">
        <v>121</v>
      </c>
      <c r="P8" s="47" t="s">
        <v>122</v>
      </c>
      <c r="Q8" s="47" t="s">
        <v>122</v>
      </c>
      <c r="R8" s="47" t="s">
        <v>122</v>
      </c>
      <c r="S8" s="47" t="s">
        <v>121</v>
      </c>
      <c r="T8" s="47" t="s">
        <v>121</v>
      </c>
      <c r="U8" s="47">
        <v>1</v>
      </c>
      <c r="V8" s="47" t="s">
        <v>123</v>
      </c>
      <c r="W8" s="47" t="s">
        <v>124</v>
      </c>
      <c r="X8" s="47" t="s">
        <v>125</v>
      </c>
      <c r="Y8" s="47" t="s">
        <v>122</v>
      </c>
      <c r="Z8" s="84"/>
      <c r="AA8" s="78">
        <v>1</v>
      </c>
      <c r="AB8" s="49">
        <v>13946</v>
      </c>
      <c r="AC8" s="47">
        <v>2783</v>
      </c>
      <c r="AD8" s="50">
        <v>2783</v>
      </c>
      <c r="AE8" s="44">
        <f t="shared" si="0"/>
        <v>0</v>
      </c>
      <c r="AF8" s="47">
        <v>400</v>
      </c>
      <c r="AG8" s="47">
        <v>379</v>
      </c>
      <c r="AH8" s="47">
        <v>383</v>
      </c>
      <c r="AI8" s="72">
        <v>376</v>
      </c>
      <c r="AJ8" s="81">
        <v>548.4</v>
      </c>
      <c r="AK8" s="82">
        <v>163.4</v>
      </c>
      <c r="AL8" s="47" t="s">
        <v>260</v>
      </c>
      <c r="AM8" s="83">
        <v>390</v>
      </c>
      <c r="AN8" s="83">
        <v>452</v>
      </c>
      <c r="AO8" s="47">
        <v>0</v>
      </c>
      <c r="AP8" s="41">
        <f t="shared" si="1"/>
        <v>3057.2</v>
      </c>
    </row>
    <row r="9" spans="1:42" s="77" customFormat="1" ht="28.5" customHeight="1" thickBot="1" x14ac:dyDescent="0.3">
      <c r="A9" s="45">
        <v>6</v>
      </c>
      <c r="B9" s="46" t="s">
        <v>257</v>
      </c>
      <c r="C9" s="47">
        <v>1991</v>
      </c>
      <c r="D9" s="47">
        <v>23</v>
      </c>
      <c r="E9" s="47" t="s">
        <v>236</v>
      </c>
      <c r="F9" s="47" t="s">
        <v>127</v>
      </c>
      <c r="G9" s="47">
        <v>9</v>
      </c>
      <c r="H9" s="47">
        <v>1</v>
      </c>
      <c r="I9" s="47">
        <v>1</v>
      </c>
      <c r="J9" s="47">
        <v>32</v>
      </c>
      <c r="K9" s="47">
        <v>68</v>
      </c>
      <c r="L9" s="47" t="s">
        <v>122</v>
      </c>
      <c r="M9" s="47" t="s">
        <v>122</v>
      </c>
      <c r="N9" s="47" t="s">
        <v>121</v>
      </c>
      <c r="O9" s="47" t="s">
        <v>121</v>
      </c>
      <c r="P9" s="47" t="s">
        <v>122</v>
      </c>
      <c r="Q9" s="47" t="s">
        <v>122</v>
      </c>
      <c r="R9" s="47" t="s">
        <v>122</v>
      </c>
      <c r="S9" s="47" t="s">
        <v>121</v>
      </c>
      <c r="T9" s="47" t="s">
        <v>121</v>
      </c>
      <c r="U9" s="47">
        <v>1</v>
      </c>
      <c r="V9" s="47" t="s">
        <v>123</v>
      </c>
      <c r="W9" s="47" t="s">
        <v>124</v>
      </c>
      <c r="X9" s="47" t="s">
        <v>125</v>
      </c>
      <c r="Y9" s="47" t="s">
        <v>122</v>
      </c>
      <c r="Z9" s="84"/>
      <c r="AA9" s="78">
        <v>1</v>
      </c>
      <c r="AB9" s="49">
        <v>13929</v>
      </c>
      <c r="AC9" s="47">
        <v>1973</v>
      </c>
      <c r="AD9" s="50">
        <v>1739</v>
      </c>
      <c r="AE9" s="44">
        <f t="shared" si="0"/>
        <v>234</v>
      </c>
      <c r="AF9" s="47">
        <v>400</v>
      </c>
      <c r="AG9" s="47">
        <v>251</v>
      </c>
      <c r="AH9" s="47">
        <v>383</v>
      </c>
      <c r="AI9" s="72">
        <v>356</v>
      </c>
      <c r="AJ9" s="81">
        <v>422.2</v>
      </c>
      <c r="AK9" s="87">
        <v>60.8</v>
      </c>
      <c r="AL9" s="47" t="s">
        <v>263</v>
      </c>
      <c r="AM9" s="83">
        <v>390</v>
      </c>
      <c r="AN9" s="83">
        <v>402</v>
      </c>
      <c r="AO9" s="47">
        <v>0</v>
      </c>
      <c r="AP9" s="41">
        <f t="shared" si="1"/>
        <v>2067.1</v>
      </c>
    </row>
    <row r="10" spans="1:42" s="77" customFormat="1" ht="28.5" customHeight="1" thickBot="1" x14ac:dyDescent="0.3">
      <c r="A10" s="39">
        <v>7</v>
      </c>
      <c r="B10" s="46" t="s">
        <v>258</v>
      </c>
      <c r="C10" s="47">
        <v>1990</v>
      </c>
      <c r="D10" s="47">
        <v>24</v>
      </c>
      <c r="E10" s="47" t="s">
        <v>236</v>
      </c>
      <c r="F10" s="47" t="s">
        <v>127</v>
      </c>
      <c r="G10" s="47">
        <v>9</v>
      </c>
      <c r="H10" s="47">
        <v>1</v>
      </c>
      <c r="I10" s="47">
        <v>1</v>
      </c>
      <c r="J10" s="47">
        <v>35</v>
      </c>
      <c r="K10" s="47">
        <v>72</v>
      </c>
      <c r="L10" s="47" t="s">
        <v>122</v>
      </c>
      <c r="M10" s="47" t="s">
        <v>122</v>
      </c>
      <c r="N10" s="47" t="s">
        <v>121</v>
      </c>
      <c r="O10" s="47" t="s">
        <v>121</v>
      </c>
      <c r="P10" s="47" t="s">
        <v>122</v>
      </c>
      <c r="Q10" s="47" t="s">
        <v>122</v>
      </c>
      <c r="R10" s="47" t="s">
        <v>122</v>
      </c>
      <c r="S10" s="47" t="s">
        <v>121</v>
      </c>
      <c r="T10" s="47" t="s">
        <v>121</v>
      </c>
      <c r="U10" s="47">
        <v>1</v>
      </c>
      <c r="V10" s="47" t="s">
        <v>123</v>
      </c>
      <c r="W10" s="47" t="s">
        <v>124</v>
      </c>
      <c r="X10" s="47" t="s">
        <v>125</v>
      </c>
      <c r="Y10" s="47" t="s">
        <v>122</v>
      </c>
      <c r="Z10" s="84"/>
      <c r="AA10" s="78">
        <v>1</v>
      </c>
      <c r="AB10" s="49">
        <v>13099</v>
      </c>
      <c r="AC10" s="47">
        <v>2097.6999999999998</v>
      </c>
      <c r="AD10" s="50">
        <v>1921</v>
      </c>
      <c r="AE10" s="44">
        <f t="shared" si="0"/>
        <v>176.69999999999982</v>
      </c>
      <c r="AF10" s="47">
        <v>400</v>
      </c>
      <c r="AG10" s="47">
        <v>237</v>
      </c>
      <c r="AH10" s="47">
        <v>383</v>
      </c>
      <c r="AI10" s="72">
        <v>337</v>
      </c>
      <c r="AJ10" s="81">
        <v>425.3</v>
      </c>
      <c r="AK10" s="87">
        <v>77.900000000000006</v>
      </c>
      <c r="AL10" s="47" t="s">
        <v>264</v>
      </c>
      <c r="AM10" s="83">
        <v>250</v>
      </c>
      <c r="AN10" s="83">
        <v>315</v>
      </c>
      <c r="AO10" s="47">
        <v>0</v>
      </c>
      <c r="AP10" s="41">
        <f t="shared" si="1"/>
        <v>2222</v>
      </c>
    </row>
    <row r="11" spans="1:42" ht="29.25" customHeight="1" thickBot="1" x14ac:dyDescent="0.3">
      <c r="A11" s="37"/>
      <c r="B11" s="37" t="s">
        <v>349</v>
      </c>
      <c r="C11" s="37"/>
      <c r="D11" s="37"/>
      <c r="E11" s="37"/>
      <c r="F11" s="37"/>
      <c r="G11" s="37">
        <f>SUM(G4:G10)</f>
        <v>63</v>
      </c>
      <c r="H11" s="37"/>
      <c r="I11" s="37">
        <f>SUM(I4:I10)</f>
        <v>8</v>
      </c>
      <c r="J11" s="37">
        <f>SUM(J4:J10)</f>
        <v>304</v>
      </c>
      <c r="K11" s="37">
        <f>SUM(K4:K10)</f>
        <v>467</v>
      </c>
      <c r="L11" s="37"/>
      <c r="M11" s="37"/>
      <c r="N11" s="37"/>
      <c r="O11" s="37"/>
      <c r="P11" s="37"/>
      <c r="Q11" s="37"/>
      <c r="R11" s="37"/>
      <c r="S11" s="37"/>
      <c r="T11" s="37"/>
      <c r="U11" s="37">
        <f>SUM(U4:U10)</f>
        <v>8</v>
      </c>
      <c r="V11" s="37"/>
      <c r="W11" s="37"/>
      <c r="X11" s="37"/>
      <c r="Y11" s="37"/>
      <c r="Z11" s="37">
        <f>SUM(Z4:Z10)</f>
        <v>2</v>
      </c>
      <c r="AA11" s="37">
        <f>SUM(AA4:AA10)</f>
        <v>9</v>
      </c>
      <c r="AB11" s="37"/>
      <c r="AC11" s="37">
        <f t="shared" ref="AC11:AH11" si="2">SUM(AC4:AC10)</f>
        <v>18120.900000000001</v>
      </c>
      <c r="AD11" s="38">
        <f t="shared" si="2"/>
        <v>16591.900000000001</v>
      </c>
      <c r="AE11">
        <f t="shared" si="2"/>
        <v>1529</v>
      </c>
      <c r="AF11">
        <f t="shared" si="2"/>
        <v>3172</v>
      </c>
      <c r="AG11">
        <f t="shared" si="2"/>
        <v>2353</v>
      </c>
      <c r="AH11">
        <f t="shared" si="2"/>
        <v>3140</v>
      </c>
      <c r="AJ11">
        <f>SUM(AJ4:AJ10)</f>
        <v>3499.7999999999997</v>
      </c>
      <c r="AM11">
        <f>SUM(AM4:AM10)</f>
        <v>1950</v>
      </c>
      <c r="AN11">
        <f>SUM(AN4:AN10)</f>
        <v>3484</v>
      </c>
      <c r="AO11">
        <f>SUM(AO4:AO10)</f>
        <v>0</v>
      </c>
      <c r="AP11">
        <f>SUM(AP4:AP10)</f>
        <v>19106.3</v>
      </c>
    </row>
    <row r="12" spans="1:42" x14ac:dyDescent="0.25">
      <c r="G12" s="23" t="s">
        <v>346</v>
      </c>
      <c r="K12">
        <f>K11*0.006</f>
        <v>2.802</v>
      </c>
      <c r="S12" s="23" t="s">
        <v>345</v>
      </c>
      <c r="U12">
        <f>U11*2.9*9</f>
        <v>208.79999999999998</v>
      </c>
    </row>
    <row r="13" spans="1:42" x14ac:dyDescent="0.25">
      <c r="G13" s="23" t="s">
        <v>348</v>
      </c>
      <c r="S13" s="23" t="s">
        <v>347</v>
      </c>
      <c r="U13">
        <f>U11*8</f>
        <v>64</v>
      </c>
    </row>
    <row r="14" spans="1:42" x14ac:dyDescent="0.25">
      <c r="H14">
        <f>SUM(H4:H10)</f>
        <v>8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1:AD1"/>
    <mergeCell ref="AP2:AP3"/>
    <mergeCell ref="AM2:AO2"/>
    <mergeCell ref="AG2:AG3"/>
    <mergeCell ref="AH2:AH3"/>
    <mergeCell ref="AI2:AI3"/>
    <mergeCell ref="AJ2:AJ3"/>
    <mergeCell ref="AK2:AK3"/>
    <mergeCell ref="AL2:AL3"/>
    <mergeCell ref="AF2:AF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R2:S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N2"/>
    <mergeCell ref="O2:Q2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AP61"/>
  <sheetViews>
    <sheetView workbookViewId="0">
      <selection activeCell="A61" sqref="A61"/>
    </sheetView>
  </sheetViews>
  <sheetFormatPr defaultRowHeight="15" x14ac:dyDescent="0.25"/>
  <cols>
    <col min="2" max="2" width="22.85546875" customWidth="1"/>
    <col min="3" max="3" width="9.140625" customWidth="1"/>
    <col min="4" max="17" width="0" hidden="1" customWidth="1"/>
    <col min="18" max="18" width="9.7109375" hidden="1" customWidth="1"/>
    <col min="19" max="29" width="0" hidden="1" customWidth="1"/>
    <col min="30" max="30" width="21.42578125" customWidth="1"/>
    <col min="31" max="43" width="0" hidden="1" customWidth="1"/>
  </cols>
  <sheetData>
    <row r="1" spans="1:42" s="2" customFormat="1" ht="34.5" customHeight="1" thickBot="1" x14ac:dyDescent="0.35">
      <c r="A1" s="106" t="s">
        <v>354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3"/>
      <c r="AF1" s="1"/>
      <c r="AG1" s="1"/>
      <c r="AH1" s="1"/>
      <c r="AI1" s="7"/>
      <c r="AJ1" s="8"/>
      <c r="AK1" s="5"/>
      <c r="AL1" s="1"/>
      <c r="AN1" s="6"/>
    </row>
    <row r="2" spans="1:42" s="2" customFormat="1" ht="30.6" customHeight="1" thickBot="1" x14ac:dyDescent="0.35">
      <c r="A2" s="107" t="s">
        <v>0</v>
      </c>
      <c r="B2" s="101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1" t="s">
        <v>19</v>
      </c>
      <c r="M2" s="101"/>
      <c r="N2" s="101"/>
      <c r="O2" s="101" t="s">
        <v>21</v>
      </c>
      <c r="P2" s="101"/>
      <c r="Q2" s="101"/>
      <c r="R2" s="101" t="s">
        <v>27</v>
      </c>
      <c r="S2" s="101"/>
      <c r="T2" s="102" t="s">
        <v>31</v>
      </c>
      <c r="U2" s="102" t="s">
        <v>1</v>
      </c>
      <c r="V2" s="102" t="s">
        <v>33</v>
      </c>
      <c r="W2" s="102" t="s">
        <v>34</v>
      </c>
      <c r="X2" s="102" t="s">
        <v>35</v>
      </c>
      <c r="Y2" s="102" t="s">
        <v>30</v>
      </c>
      <c r="Z2" s="102" t="s">
        <v>25</v>
      </c>
      <c r="AA2" s="102" t="s">
        <v>26</v>
      </c>
      <c r="AB2" s="102" t="s">
        <v>12</v>
      </c>
      <c r="AC2" s="102" t="s">
        <v>15</v>
      </c>
      <c r="AD2" s="105" t="s">
        <v>16</v>
      </c>
      <c r="AE2" s="51"/>
      <c r="AF2" s="103" t="s">
        <v>13</v>
      </c>
      <c r="AG2" s="104" t="s">
        <v>18</v>
      </c>
      <c r="AH2" s="104" t="s">
        <v>14</v>
      </c>
      <c r="AI2" s="103" t="s">
        <v>40</v>
      </c>
      <c r="AJ2" s="108" t="s">
        <v>237</v>
      </c>
      <c r="AK2" s="109" t="s">
        <v>41</v>
      </c>
      <c r="AL2" s="103" t="s">
        <v>32</v>
      </c>
      <c r="AM2" s="110" t="s">
        <v>36</v>
      </c>
      <c r="AN2" s="111"/>
      <c r="AO2" s="112"/>
      <c r="AP2" s="103" t="s">
        <v>270</v>
      </c>
    </row>
    <row r="3" spans="1:42" s="2" customFormat="1" ht="96" customHeight="1" thickBot="1" x14ac:dyDescent="0.35">
      <c r="A3" s="107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53" t="s">
        <v>42</v>
      </c>
      <c r="M3" s="53" t="s">
        <v>43</v>
      </c>
      <c r="N3" s="53" t="s">
        <v>20</v>
      </c>
      <c r="O3" s="53" t="s">
        <v>22</v>
      </c>
      <c r="P3" s="54" t="s">
        <v>23</v>
      </c>
      <c r="Q3" s="54" t="s">
        <v>24</v>
      </c>
      <c r="R3" s="54" t="s">
        <v>28</v>
      </c>
      <c r="S3" s="54" t="s">
        <v>29</v>
      </c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5"/>
      <c r="AE3" s="52" t="s">
        <v>17</v>
      </c>
      <c r="AF3" s="113"/>
      <c r="AG3" s="114"/>
      <c r="AH3" s="114"/>
      <c r="AI3" s="113"/>
      <c r="AJ3" s="115"/>
      <c r="AK3" s="116"/>
      <c r="AL3" s="113"/>
      <c r="AM3" s="4" t="s">
        <v>39</v>
      </c>
      <c r="AN3" s="4" t="s">
        <v>37</v>
      </c>
      <c r="AO3" s="4" t="s">
        <v>38</v>
      </c>
      <c r="AP3" s="113"/>
    </row>
    <row r="4" spans="1:42" s="77" customFormat="1" ht="16.5" thickBot="1" x14ac:dyDescent="0.3">
      <c r="A4" s="39">
        <v>1</v>
      </c>
      <c r="B4" s="40" t="s">
        <v>272</v>
      </c>
      <c r="C4" s="41">
        <v>1986</v>
      </c>
      <c r="D4" s="41">
        <v>28</v>
      </c>
      <c r="E4" s="41" t="s">
        <v>128</v>
      </c>
      <c r="F4" s="41" t="s">
        <v>127</v>
      </c>
      <c r="G4" s="41">
        <v>9</v>
      </c>
      <c r="H4" s="41">
        <v>2</v>
      </c>
      <c r="I4" s="41">
        <v>2</v>
      </c>
      <c r="J4" s="41">
        <v>72</v>
      </c>
      <c r="K4" s="41">
        <v>165</v>
      </c>
      <c r="L4" s="41" t="s">
        <v>122</v>
      </c>
      <c r="M4" s="41" t="s">
        <v>122</v>
      </c>
      <c r="N4" s="41" t="s">
        <v>121</v>
      </c>
      <c r="O4" s="41" t="s">
        <v>121</v>
      </c>
      <c r="P4" s="41" t="s">
        <v>122</v>
      </c>
      <c r="Q4" s="41" t="s">
        <v>122</v>
      </c>
      <c r="R4" s="41" t="s">
        <v>122</v>
      </c>
      <c r="S4" s="41" t="s">
        <v>121</v>
      </c>
      <c r="T4" s="41" t="s">
        <v>121</v>
      </c>
      <c r="U4" s="41">
        <v>2</v>
      </c>
      <c r="V4" s="41" t="s">
        <v>123</v>
      </c>
      <c r="W4" s="41" t="s">
        <v>124</v>
      </c>
      <c r="X4" s="41" t="s">
        <v>125</v>
      </c>
      <c r="Y4" s="41" t="s">
        <v>122</v>
      </c>
      <c r="Z4" s="42">
        <v>1</v>
      </c>
      <c r="AA4" s="41">
        <v>2</v>
      </c>
      <c r="AB4" s="43">
        <v>14235</v>
      </c>
      <c r="AC4" s="43">
        <v>3639.8</v>
      </c>
      <c r="AD4" s="43">
        <v>3639.8</v>
      </c>
      <c r="AE4" s="43">
        <f>AC4-AD4</f>
        <v>0</v>
      </c>
      <c r="AF4" s="41">
        <v>600</v>
      </c>
      <c r="AG4" s="41">
        <v>476</v>
      </c>
      <c r="AH4" s="41">
        <v>600</v>
      </c>
      <c r="AI4" s="88">
        <v>536.29999999999995</v>
      </c>
      <c r="AJ4" s="73">
        <v>546.4</v>
      </c>
      <c r="AK4" s="74">
        <v>0</v>
      </c>
      <c r="AL4" s="41" t="s">
        <v>265</v>
      </c>
      <c r="AM4" s="75">
        <v>380</v>
      </c>
      <c r="AN4" s="75">
        <v>927</v>
      </c>
      <c r="AO4" s="75">
        <v>0</v>
      </c>
      <c r="AP4" s="41">
        <f>AD4+(AE4+AJ4)*0.5</f>
        <v>3913</v>
      </c>
    </row>
    <row r="5" spans="1:42" s="77" customFormat="1" ht="16.5" thickBot="1" x14ac:dyDescent="0.3">
      <c r="A5" s="39">
        <v>2</v>
      </c>
      <c r="B5" s="40" t="s">
        <v>273</v>
      </c>
      <c r="C5" s="41">
        <v>1986</v>
      </c>
      <c r="D5" s="41">
        <v>28</v>
      </c>
      <c r="E5" s="41" t="s">
        <v>128</v>
      </c>
      <c r="F5" s="41" t="s">
        <v>127</v>
      </c>
      <c r="G5" s="41">
        <v>9</v>
      </c>
      <c r="H5" s="41">
        <v>2</v>
      </c>
      <c r="I5" s="41">
        <v>2</v>
      </c>
      <c r="J5" s="41">
        <v>71</v>
      </c>
      <c r="K5" s="41">
        <v>152</v>
      </c>
      <c r="L5" s="41" t="s">
        <v>122</v>
      </c>
      <c r="M5" s="41" t="s">
        <v>122</v>
      </c>
      <c r="N5" s="41" t="s">
        <v>121</v>
      </c>
      <c r="O5" s="41" t="s">
        <v>121</v>
      </c>
      <c r="P5" s="41" t="s">
        <v>122</v>
      </c>
      <c r="Q5" s="41" t="s">
        <v>122</v>
      </c>
      <c r="R5" s="41" t="s">
        <v>122</v>
      </c>
      <c r="S5" s="41" t="s">
        <v>121</v>
      </c>
      <c r="T5" s="41" t="s">
        <v>121</v>
      </c>
      <c r="U5" s="41">
        <v>2</v>
      </c>
      <c r="V5" s="41" t="s">
        <v>123</v>
      </c>
      <c r="W5" s="41" t="s">
        <v>124</v>
      </c>
      <c r="X5" s="41" t="s">
        <v>125</v>
      </c>
      <c r="Y5" s="41" t="s">
        <v>122</v>
      </c>
      <c r="Z5" s="42">
        <v>1</v>
      </c>
      <c r="AA5" s="41">
        <v>2</v>
      </c>
      <c r="AB5" s="43">
        <v>14602</v>
      </c>
      <c r="AC5" s="43">
        <v>3676</v>
      </c>
      <c r="AD5" s="43">
        <v>3633</v>
      </c>
      <c r="AE5" s="43">
        <f t="shared" ref="AE5:AE51" si="0">AC5-AD5</f>
        <v>43</v>
      </c>
      <c r="AF5" s="41">
        <v>600</v>
      </c>
      <c r="AG5" s="41">
        <v>476</v>
      </c>
      <c r="AH5" s="41">
        <v>600</v>
      </c>
      <c r="AI5" s="72">
        <v>528.5</v>
      </c>
      <c r="AJ5" s="73">
        <v>539.20000000000005</v>
      </c>
      <c r="AK5" s="74">
        <v>0</v>
      </c>
      <c r="AL5" s="41" t="s">
        <v>266</v>
      </c>
      <c r="AM5" s="75">
        <v>384</v>
      </c>
      <c r="AN5" s="75">
        <v>927</v>
      </c>
      <c r="AO5" s="41">
        <v>0</v>
      </c>
      <c r="AP5" s="41">
        <f>AD5+(AE5+AJ5)*0.5</f>
        <v>3924.1</v>
      </c>
    </row>
    <row r="6" spans="1:42" s="77" customFormat="1" ht="16.5" thickBot="1" x14ac:dyDescent="0.3">
      <c r="A6" s="39">
        <v>3</v>
      </c>
      <c r="B6" s="46" t="s">
        <v>274</v>
      </c>
      <c r="C6" s="47">
        <v>1987</v>
      </c>
      <c r="D6" s="47">
        <v>27</v>
      </c>
      <c r="E6" s="47" t="s">
        <v>128</v>
      </c>
      <c r="F6" s="47" t="s">
        <v>127</v>
      </c>
      <c r="G6" s="47">
        <v>9</v>
      </c>
      <c r="H6" s="47">
        <v>2</v>
      </c>
      <c r="I6" s="47">
        <v>2</v>
      </c>
      <c r="J6" s="47">
        <v>72</v>
      </c>
      <c r="K6" s="47">
        <v>146</v>
      </c>
      <c r="L6" s="47" t="s">
        <v>122</v>
      </c>
      <c r="M6" s="47" t="s">
        <v>122</v>
      </c>
      <c r="N6" s="47" t="s">
        <v>121</v>
      </c>
      <c r="O6" s="47" t="s">
        <v>121</v>
      </c>
      <c r="P6" s="47" t="s">
        <v>122</v>
      </c>
      <c r="Q6" s="47" t="s">
        <v>122</v>
      </c>
      <c r="R6" s="47" t="s">
        <v>122</v>
      </c>
      <c r="S6" s="47" t="s">
        <v>121</v>
      </c>
      <c r="T6" s="47" t="s">
        <v>121</v>
      </c>
      <c r="U6" s="47">
        <v>2</v>
      </c>
      <c r="V6" s="47" t="s">
        <v>123</v>
      </c>
      <c r="W6" s="47" t="s">
        <v>124</v>
      </c>
      <c r="X6" s="47" t="s">
        <v>125</v>
      </c>
      <c r="Y6" s="47" t="s">
        <v>122</v>
      </c>
      <c r="Z6" s="48">
        <v>1</v>
      </c>
      <c r="AA6" s="47">
        <v>2</v>
      </c>
      <c r="AB6" s="49">
        <v>14246</v>
      </c>
      <c r="AC6" s="43">
        <v>3569.5</v>
      </c>
      <c r="AD6" s="43">
        <v>3569.5</v>
      </c>
      <c r="AE6" s="43">
        <f t="shared" si="0"/>
        <v>0</v>
      </c>
      <c r="AF6" s="47">
        <v>600</v>
      </c>
      <c r="AG6" s="47">
        <v>476</v>
      </c>
      <c r="AH6" s="47">
        <v>600</v>
      </c>
      <c r="AI6" s="72">
        <v>528.70000000000005</v>
      </c>
      <c r="AJ6" s="81">
        <v>540.20000000000005</v>
      </c>
      <c r="AK6" s="84">
        <v>0</v>
      </c>
      <c r="AL6" s="47" t="s">
        <v>146</v>
      </c>
      <c r="AM6" s="83">
        <v>640</v>
      </c>
      <c r="AN6" s="83">
        <v>319</v>
      </c>
      <c r="AO6" s="47">
        <v>0</v>
      </c>
      <c r="AP6" s="41">
        <f t="shared" ref="AP6:AP51" si="1">AD6+(AE6+AJ6)*0.5</f>
        <v>3839.6</v>
      </c>
    </row>
    <row r="7" spans="1:42" s="77" customFormat="1" ht="16.5" thickBot="1" x14ac:dyDescent="0.3">
      <c r="A7" s="39">
        <v>4</v>
      </c>
      <c r="B7" s="46" t="s">
        <v>275</v>
      </c>
      <c r="C7" s="47">
        <v>1987</v>
      </c>
      <c r="D7" s="47">
        <v>27</v>
      </c>
      <c r="E7" s="47" t="s">
        <v>128</v>
      </c>
      <c r="F7" s="47" t="s">
        <v>127</v>
      </c>
      <c r="G7" s="47">
        <v>9</v>
      </c>
      <c r="H7" s="47">
        <v>2</v>
      </c>
      <c r="I7" s="47">
        <v>2</v>
      </c>
      <c r="J7" s="47">
        <v>72</v>
      </c>
      <c r="K7" s="47">
        <v>160</v>
      </c>
      <c r="L7" s="47" t="s">
        <v>122</v>
      </c>
      <c r="M7" s="47" t="s">
        <v>122</v>
      </c>
      <c r="N7" s="47" t="s">
        <v>121</v>
      </c>
      <c r="O7" s="47" t="s">
        <v>121</v>
      </c>
      <c r="P7" s="47" t="s">
        <v>122</v>
      </c>
      <c r="Q7" s="47" t="s">
        <v>122</v>
      </c>
      <c r="R7" s="47" t="s">
        <v>122</v>
      </c>
      <c r="S7" s="47" t="s">
        <v>121</v>
      </c>
      <c r="T7" s="47" t="s">
        <v>121</v>
      </c>
      <c r="U7" s="47">
        <v>2</v>
      </c>
      <c r="V7" s="47" t="s">
        <v>123</v>
      </c>
      <c r="W7" s="47" t="s">
        <v>124</v>
      </c>
      <c r="X7" s="47" t="s">
        <v>125</v>
      </c>
      <c r="Y7" s="47" t="s">
        <v>122</v>
      </c>
      <c r="Z7" s="48">
        <v>1</v>
      </c>
      <c r="AA7" s="47">
        <v>2</v>
      </c>
      <c r="AB7" s="49">
        <v>14448</v>
      </c>
      <c r="AC7" s="43">
        <v>3599</v>
      </c>
      <c r="AD7" s="43">
        <v>3599</v>
      </c>
      <c r="AE7" s="43">
        <f t="shared" si="0"/>
        <v>0</v>
      </c>
      <c r="AF7" s="47">
        <v>600</v>
      </c>
      <c r="AG7" s="47">
        <v>476</v>
      </c>
      <c r="AH7" s="47">
        <v>600</v>
      </c>
      <c r="AI7" s="72">
        <v>534.79999999999995</v>
      </c>
      <c r="AJ7" s="81">
        <v>545.4</v>
      </c>
      <c r="AK7" s="84">
        <v>0</v>
      </c>
      <c r="AL7" s="47" t="s">
        <v>148</v>
      </c>
      <c r="AM7" s="83">
        <v>640</v>
      </c>
      <c r="AN7" s="83">
        <v>355</v>
      </c>
      <c r="AO7" s="47">
        <v>0</v>
      </c>
      <c r="AP7" s="41">
        <f t="shared" si="1"/>
        <v>3871.7</v>
      </c>
    </row>
    <row r="8" spans="1:42" s="77" customFormat="1" ht="16.5" thickBot="1" x14ac:dyDescent="0.3">
      <c r="A8" s="39">
        <v>5</v>
      </c>
      <c r="B8" s="46" t="s">
        <v>278</v>
      </c>
      <c r="C8" s="47">
        <v>1984</v>
      </c>
      <c r="D8" s="47">
        <v>30</v>
      </c>
      <c r="E8" s="47" t="s">
        <v>130</v>
      </c>
      <c r="F8" s="47" t="s">
        <v>127</v>
      </c>
      <c r="G8" s="47">
        <v>9</v>
      </c>
      <c r="H8" s="47">
        <v>3</v>
      </c>
      <c r="I8" s="47">
        <v>3</v>
      </c>
      <c r="J8" s="47">
        <v>108</v>
      </c>
      <c r="K8" s="47">
        <v>260</v>
      </c>
      <c r="L8" s="47" t="s">
        <v>122</v>
      </c>
      <c r="M8" s="47" t="s">
        <v>122</v>
      </c>
      <c r="N8" s="47" t="s">
        <v>121</v>
      </c>
      <c r="O8" s="47" t="s">
        <v>121</v>
      </c>
      <c r="P8" s="47" t="s">
        <v>122</v>
      </c>
      <c r="Q8" s="47" t="s">
        <v>122</v>
      </c>
      <c r="R8" s="47" t="s">
        <v>122</v>
      </c>
      <c r="S8" s="47" t="s">
        <v>121</v>
      </c>
      <c r="T8" s="47" t="s">
        <v>121</v>
      </c>
      <c r="U8" s="47">
        <v>3</v>
      </c>
      <c r="V8" s="47" t="s">
        <v>123</v>
      </c>
      <c r="W8" s="47" t="s">
        <v>124</v>
      </c>
      <c r="X8" s="47" t="s">
        <v>125</v>
      </c>
      <c r="Y8" s="47" t="s">
        <v>122</v>
      </c>
      <c r="Z8" s="48">
        <v>1</v>
      </c>
      <c r="AA8" s="47">
        <v>2</v>
      </c>
      <c r="AB8" s="49">
        <v>22231</v>
      </c>
      <c r="AC8" s="43">
        <v>5605.7</v>
      </c>
      <c r="AD8" s="43">
        <v>5605.7</v>
      </c>
      <c r="AE8" s="43">
        <f t="shared" si="0"/>
        <v>0</v>
      </c>
      <c r="AF8" s="47">
        <v>907</v>
      </c>
      <c r="AG8" s="47">
        <v>749</v>
      </c>
      <c r="AH8" s="47">
        <v>900</v>
      </c>
      <c r="AI8" s="72">
        <v>793.4</v>
      </c>
      <c r="AJ8" s="81">
        <v>808</v>
      </c>
      <c r="AK8" s="84">
        <v>0</v>
      </c>
      <c r="AL8" s="47" t="s">
        <v>241</v>
      </c>
      <c r="AM8" s="83">
        <v>850</v>
      </c>
      <c r="AN8" s="83">
        <v>968</v>
      </c>
      <c r="AO8" s="47">
        <v>0</v>
      </c>
      <c r="AP8" s="41">
        <f t="shared" si="1"/>
        <v>6009.7</v>
      </c>
    </row>
    <row r="9" spans="1:42" s="77" customFormat="1" ht="16.5" thickBot="1" x14ac:dyDescent="0.3">
      <c r="A9" s="39">
        <v>6</v>
      </c>
      <c r="B9" s="46" t="s">
        <v>279</v>
      </c>
      <c r="C9" s="47">
        <v>1984</v>
      </c>
      <c r="D9" s="47">
        <v>30</v>
      </c>
      <c r="E9" s="47" t="s">
        <v>128</v>
      </c>
      <c r="F9" s="47" t="s">
        <v>127</v>
      </c>
      <c r="G9" s="47">
        <v>9</v>
      </c>
      <c r="H9" s="47">
        <v>2</v>
      </c>
      <c r="I9" s="47">
        <v>2</v>
      </c>
      <c r="J9" s="47">
        <v>72</v>
      </c>
      <c r="K9" s="47">
        <v>144</v>
      </c>
      <c r="L9" s="47" t="s">
        <v>122</v>
      </c>
      <c r="M9" s="47" t="s">
        <v>122</v>
      </c>
      <c r="N9" s="47" t="s">
        <v>121</v>
      </c>
      <c r="O9" s="47" t="s">
        <v>121</v>
      </c>
      <c r="P9" s="47" t="s">
        <v>122</v>
      </c>
      <c r="Q9" s="47" t="s">
        <v>122</v>
      </c>
      <c r="R9" s="47" t="s">
        <v>122</v>
      </c>
      <c r="S9" s="47" t="s">
        <v>121</v>
      </c>
      <c r="T9" s="47" t="s">
        <v>121</v>
      </c>
      <c r="U9" s="47">
        <v>2</v>
      </c>
      <c r="V9" s="47" t="s">
        <v>123</v>
      </c>
      <c r="W9" s="47" t="s">
        <v>124</v>
      </c>
      <c r="X9" s="47" t="s">
        <v>125</v>
      </c>
      <c r="Y9" s="47" t="s">
        <v>122</v>
      </c>
      <c r="Z9" s="48">
        <v>1</v>
      </c>
      <c r="AA9" s="47">
        <v>2</v>
      </c>
      <c r="AB9" s="49">
        <v>14524</v>
      </c>
      <c r="AC9" s="43">
        <v>3575.7</v>
      </c>
      <c r="AD9" s="43">
        <v>3575.7</v>
      </c>
      <c r="AE9" s="43">
        <f t="shared" si="0"/>
        <v>0</v>
      </c>
      <c r="AF9" s="47">
        <v>600</v>
      </c>
      <c r="AG9" s="47">
        <v>476</v>
      </c>
      <c r="AH9" s="47">
        <v>600</v>
      </c>
      <c r="AI9" s="72">
        <v>532.20000000000005</v>
      </c>
      <c r="AJ9" s="81">
        <v>542.1</v>
      </c>
      <c r="AK9" s="84">
        <v>0</v>
      </c>
      <c r="AL9" s="47" t="s">
        <v>240</v>
      </c>
      <c r="AM9" s="83">
        <v>570</v>
      </c>
      <c r="AN9" s="83">
        <v>950</v>
      </c>
      <c r="AO9" s="47">
        <v>0</v>
      </c>
      <c r="AP9" s="41">
        <f t="shared" si="1"/>
        <v>3846.75</v>
      </c>
    </row>
    <row r="10" spans="1:42" s="77" customFormat="1" ht="16.5" thickBot="1" x14ac:dyDescent="0.3">
      <c r="A10" s="39">
        <v>7</v>
      </c>
      <c r="B10" s="46" t="s">
        <v>280</v>
      </c>
      <c r="C10" s="47">
        <v>1985</v>
      </c>
      <c r="D10" s="47">
        <v>29</v>
      </c>
      <c r="E10" s="47" t="s">
        <v>128</v>
      </c>
      <c r="F10" s="47" t="s">
        <v>127</v>
      </c>
      <c r="G10" s="47">
        <v>9</v>
      </c>
      <c r="H10" s="47">
        <v>3</v>
      </c>
      <c r="I10" s="47">
        <v>3</v>
      </c>
      <c r="J10" s="47">
        <v>108</v>
      </c>
      <c r="K10" s="47">
        <v>295</v>
      </c>
      <c r="L10" s="47" t="s">
        <v>122</v>
      </c>
      <c r="M10" s="47" t="s">
        <v>122</v>
      </c>
      <c r="N10" s="47" t="s">
        <v>121</v>
      </c>
      <c r="O10" s="47" t="s">
        <v>121</v>
      </c>
      <c r="P10" s="47" t="s">
        <v>122</v>
      </c>
      <c r="Q10" s="47" t="s">
        <v>122</v>
      </c>
      <c r="R10" s="47" t="s">
        <v>122</v>
      </c>
      <c r="S10" s="47" t="s">
        <v>121</v>
      </c>
      <c r="T10" s="47" t="s">
        <v>121</v>
      </c>
      <c r="U10" s="47">
        <v>3</v>
      </c>
      <c r="V10" s="47" t="s">
        <v>123</v>
      </c>
      <c r="W10" s="47" t="s">
        <v>124</v>
      </c>
      <c r="X10" s="47" t="s">
        <v>125</v>
      </c>
      <c r="Y10" s="47" t="s">
        <v>122</v>
      </c>
      <c r="Z10" s="48">
        <v>1</v>
      </c>
      <c r="AA10" s="47">
        <v>2</v>
      </c>
      <c r="AB10" s="49">
        <v>22612</v>
      </c>
      <c r="AC10" s="43">
        <v>5649.5</v>
      </c>
      <c r="AD10" s="43">
        <v>5649.5</v>
      </c>
      <c r="AE10" s="43">
        <f t="shared" si="0"/>
        <v>0</v>
      </c>
      <c r="AF10" s="47">
        <v>907</v>
      </c>
      <c r="AG10" s="47">
        <v>715</v>
      </c>
      <c r="AH10" s="47">
        <v>900</v>
      </c>
      <c r="AI10" s="72">
        <v>790.7</v>
      </c>
      <c r="AJ10" s="81">
        <v>807.8</v>
      </c>
      <c r="AK10" s="84">
        <v>0</v>
      </c>
      <c r="AL10" s="47" t="s">
        <v>239</v>
      </c>
      <c r="AM10" s="83">
        <v>720</v>
      </c>
      <c r="AN10" s="83">
        <v>346</v>
      </c>
      <c r="AO10" s="47">
        <v>0</v>
      </c>
      <c r="AP10" s="41">
        <f t="shared" si="1"/>
        <v>6053.4</v>
      </c>
    </row>
    <row r="11" spans="1:42" s="77" customFormat="1" ht="16.5" thickBot="1" x14ac:dyDescent="0.3">
      <c r="A11" s="39">
        <v>8</v>
      </c>
      <c r="B11" s="46" t="s">
        <v>281</v>
      </c>
      <c r="C11" s="47">
        <v>1986</v>
      </c>
      <c r="D11" s="47">
        <v>28</v>
      </c>
      <c r="E11" s="47" t="s">
        <v>128</v>
      </c>
      <c r="F11" s="47" t="s">
        <v>127</v>
      </c>
      <c r="G11" s="47">
        <v>9</v>
      </c>
      <c r="H11" s="47">
        <v>4</v>
      </c>
      <c r="I11" s="47">
        <v>4</v>
      </c>
      <c r="J11" s="47">
        <v>144</v>
      </c>
      <c r="K11" s="47">
        <v>328</v>
      </c>
      <c r="L11" s="47" t="s">
        <v>122</v>
      </c>
      <c r="M11" s="47" t="s">
        <v>122</v>
      </c>
      <c r="N11" s="47" t="s">
        <v>121</v>
      </c>
      <c r="O11" s="47" t="s">
        <v>121</v>
      </c>
      <c r="P11" s="47" t="s">
        <v>122</v>
      </c>
      <c r="Q11" s="47" t="s">
        <v>122</v>
      </c>
      <c r="R11" s="47" t="s">
        <v>122</v>
      </c>
      <c r="S11" s="47" t="s">
        <v>121</v>
      </c>
      <c r="T11" s="47" t="s">
        <v>121</v>
      </c>
      <c r="U11" s="47">
        <v>4</v>
      </c>
      <c r="V11" s="47" t="s">
        <v>123</v>
      </c>
      <c r="W11" s="47" t="s">
        <v>124</v>
      </c>
      <c r="X11" s="47" t="s">
        <v>125</v>
      </c>
      <c r="Y11" s="47" t="s">
        <v>122</v>
      </c>
      <c r="Z11" s="48">
        <v>1</v>
      </c>
      <c r="AA11" s="47">
        <v>2</v>
      </c>
      <c r="AB11" s="49">
        <v>30722</v>
      </c>
      <c r="AC11" s="43">
        <v>7699.2</v>
      </c>
      <c r="AD11" s="43">
        <v>7699.2</v>
      </c>
      <c r="AE11" s="43">
        <f t="shared" si="0"/>
        <v>0</v>
      </c>
      <c r="AF11" s="49">
        <v>1212</v>
      </c>
      <c r="AG11" s="47">
        <v>977</v>
      </c>
      <c r="AH11" s="49">
        <v>1200</v>
      </c>
      <c r="AI11" s="72">
        <v>1067</v>
      </c>
      <c r="AJ11" s="81">
        <v>1087.3</v>
      </c>
      <c r="AK11" s="84">
        <v>0</v>
      </c>
      <c r="AL11" s="47" t="s">
        <v>238</v>
      </c>
      <c r="AM11" s="83">
        <v>1120</v>
      </c>
      <c r="AN11" s="83">
        <v>670</v>
      </c>
      <c r="AO11" s="47">
        <v>0</v>
      </c>
      <c r="AP11" s="41">
        <f t="shared" si="1"/>
        <v>8242.85</v>
      </c>
    </row>
    <row r="12" spans="1:42" s="77" customFormat="1" ht="16.5" thickBot="1" x14ac:dyDescent="0.3">
      <c r="A12" s="39">
        <v>9</v>
      </c>
      <c r="B12" s="46" t="s">
        <v>282</v>
      </c>
      <c r="C12" s="47">
        <v>1985</v>
      </c>
      <c r="D12" s="47">
        <v>29</v>
      </c>
      <c r="E12" s="47" t="s">
        <v>128</v>
      </c>
      <c r="F12" s="47" t="s">
        <v>127</v>
      </c>
      <c r="G12" s="47">
        <v>9</v>
      </c>
      <c r="H12" s="47">
        <v>3</v>
      </c>
      <c r="I12" s="47">
        <v>3</v>
      </c>
      <c r="J12" s="47">
        <v>108</v>
      </c>
      <c r="K12" s="47">
        <v>263</v>
      </c>
      <c r="L12" s="47" t="s">
        <v>122</v>
      </c>
      <c r="M12" s="47" t="s">
        <v>122</v>
      </c>
      <c r="N12" s="47" t="s">
        <v>121</v>
      </c>
      <c r="O12" s="47" t="s">
        <v>121</v>
      </c>
      <c r="P12" s="47" t="s">
        <v>122</v>
      </c>
      <c r="Q12" s="47" t="s">
        <v>122</v>
      </c>
      <c r="R12" s="47" t="s">
        <v>122</v>
      </c>
      <c r="S12" s="47" t="s">
        <v>121</v>
      </c>
      <c r="T12" s="47" t="s">
        <v>121</v>
      </c>
      <c r="U12" s="47">
        <v>3</v>
      </c>
      <c r="V12" s="47" t="s">
        <v>123</v>
      </c>
      <c r="W12" s="47" t="s">
        <v>124</v>
      </c>
      <c r="X12" s="47" t="s">
        <v>125</v>
      </c>
      <c r="Y12" s="47" t="s">
        <v>122</v>
      </c>
      <c r="Z12" s="48">
        <v>1</v>
      </c>
      <c r="AA12" s="47">
        <v>2</v>
      </c>
      <c r="AB12" s="49">
        <v>22751</v>
      </c>
      <c r="AC12" s="43">
        <v>5625.8</v>
      </c>
      <c r="AD12" s="43">
        <v>5625.8</v>
      </c>
      <c r="AE12" s="43">
        <f t="shared" si="0"/>
        <v>0</v>
      </c>
      <c r="AF12" s="47">
        <v>907</v>
      </c>
      <c r="AG12" s="47">
        <v>713</v>
      </c>
      <c r="AH12" s="47">
        <v>900</v>
      </c>
      <c r="AI12" s="72">
        <v>743.2</v>
      </c>
      <c r="AJ12" s="81">
        <v>762.7</v>
      </c>
      <c r="AK12" s="84">
        <v>0</v>
      </c>
      <c r="AL12" s="47" t="s">
        <v>161</v>
      </c>
      <c r="AM12" s="83">
        <v>830</v>
      </c>
      <c r="AN12" s="83">
        <v>782</v>
      </c>
      <c r="AO12" s="47">
        <v>0</v>
      </c>
      <c r="AP12" s="41">
        <f t="shared" si="1"/>
        <v>6007.1500000000005</v>
      </c>
    </row>
    <row r="13" spans="1:42" s="77" customFormat="1" ht="16.5" thickBot="1" x14ac:dyDescent="0.3">
      <c r="A13" s="39">
        <v>10</v>
      </c>
      <c r="B13" s="46" t="s">
        <v>283</v>
      </c>
      <c r="C13" s="47">
        <v>1985</v>
      </c>
      <c r="D13" s="47">
        <v>29</v>
      </c>
      <c r="E13" s="47" t="s">
        <v>128</v>
      </c>
      <c r="F13" s="47" t="s">
        <v>126</v>
      </c>
      <c r="G13" s="47">
        <v>9</v>
      </c>
      <c r="H13" s="47">
        <v>3</v>
      </c>
      <c r="I13" s="47">
        <v>3</v>
      </c>
      <c r="J13" s="47">
        <v>108</v>
      </c>
      <c r="K13" s="47">
        <v>259</v>
      </c>
      <c r="L13" s="47" t="s">
        <v>122</v>
      </c>
      <c r="M13" s="47" t="s">
        <v>122</v>
      </c>
      <c r="N13" s="47" t="s">
        <v>121</v>
      </c>
      <c r="O13" s="47" t="s">
        <v>121</v>
      </c>
      <c r="P13" s="47" t="s">
        <v>122</v>
      </c>
      <c r="Q13" s="47" t="s">
        <v>122</v>
      </c>
      <c r="R13" s="47" t="s">
        <v>122</v>
      </c>
      <c r="S13" s="47" t="s">
        <v>121</v>
      </c>
      <c r="T13" s="47" t="s">
        <v>121</v>
      </c>
      <c r="U13" s="47">
        <v>3</v>
      </c>
      <c r="V13" s="47" t="s">
        <v>123</v>
      </c>
      <c r="W13" s="47" t="s">
        <v>124</v>
      </c>
      <c r="X13" s="47" t="s">
        <v>125</v>
      </c>
      <c r="Y13" s="47" t="s">
        <v>122</v>
      </c>
      <c r="Z13" s="48">
        <v>1</v>
      </c>
      <c r="AA13" s="47">
        <v>2</v>
      </c>
      <c r="AB13" s="49">
        <v>22537</v>
      </c>
      <c r="AC13" s="43">
        <v>5588.6</v>
      </c>
      <c r="AD13" s="43">
        <v>5588.6</v>
      </c>
      <c r="AE13" s="43">
        <f t="shared" si="0"/>
        <v>0</v>
      </c>
      <c r="AF13" s="47">
        <v>907</v>
      </c>
      <c r="AG13" s="47">
        <v>750</v>
      </c>
      <c r="AH13" s="47">
        <v>900</v>
      </c>
      <c r="AI13" s="72">
        <v>799.4</v>
      </c>
      <c r="AJ13" s="81">
        <v>814</v>
      </c>
      <c r="AK13" s="84">
        <v>0</v>
      </c>
      <c r="AL13" s="47" t="s">
        <v>164</v>
      </c>
      <c r="AM13" s="83">
        <v>830</v>
      </c>
      <c r="AN13" s="83">
        <v>826</v>
      </c>
      <c r="AO13" s="47">
        <v>0</v>
      </c>
      <c r="AP13" s="41">
        <f t="shared" si="1"/>
        <v>5995.6</v>
      </c>
    </row>
    <row r="14" spans="1:42" s="77" customFormat="1" ht="16.5" thickBot="1" x14ac:dyDescent="0.3">
      <c r="A14" s="39">
        <v>11</v>
      </c>
      <c r="B14" s="46" t="s">
        <v>287</v>
      </c>
      <c r="C14" s="47">
        <v>1985</v>
      </c>
      <c r="D14" s="47">
        <v>29</v>
      </c>
      <c r="E14" s="47" t="s">
        <v>128</v>
      </c>
      <c r="F14" s="47" t="s">
        <v>127</v>
      </c>
      <c r="G14" s="47">
        <v>9</v>
      </c>
      <c r="H14" s="47">
        <v>2</v>
      </c>
      <c r="I14" s="47">
        <v>2</v>
      </c>
      <c r="J14" s="47">
        <v>72</v>
      </c>
      <c r="K14" s="47">
        <v>146</v>
      </c>
      <c r="L14" s="47" t="s">
        <v>122</v>
      </c>
      <c r="M14" s="47" t="s">
        <v>122</v>
      </c>
      <c r="N14" s="47" t="s">
        <v>121</v>
      </c>
      <c r="O14" s="47" t="s">
        <v>121</v>
      </c>
      <c r="P14" s="47" t="s">
        <v>122</v>
      </c>
      <c r="Q14" s="47" t="s">
        <v>122</v>
      </c>
      <c r="R14" s="47" t="s">
        <v>122</v>
      </c>
      <c r="S14" s="47" t="s">
        <v>121</v>
      </c>
      <c r="T14" s="47" t="s">
        <v>121</v>
      </c>
      <c r="U14" s="47">
        <v>2</v>
      </c>
      <c r="V14" s="47" t="s">
        <v>123</v>
      </c>
      <c r="W14" s="47" t="s">
        <v>124</v>
      </c>
      <c r="X14" s="47" t="s">
        <v>125</v>
      </c>
      <c r="Y14" s="47" t="s">
        <v>122</v>
      </c>
      <c r="Z14" s="48">
        <v>1</v>
      </c>
      <c r="AA14" s="47">
        <v>2</v>
      </c>
      <c r="AB14" s="49">
        <v>3565.5</v>
      </c>
      <c r="AC14" s="43">
        <v>3565.5</v>
      </c>
      <c r="AD14" s="43">
        <v>3565.5</v>
      </c>
      <c r="AE14" s="43">
        <f t="shared" si="0"/>
        <v>0</v>
      </c>
      <c r="AF14" s="47">
        <v>600</v>
      </c>
      <c r="AG14" s="47">
        <v>476</v>
      </c>
      <c r="AH14" s="47">
        <v>600</v>
      </c>
      <c r="AI14" s="72">
        <v>510.1</v>
      </c>
      <c r="AJ14" s="86">
        <v>520.1</v>
      </c>
      <c r="AK14" s="84">
        <v>0</v>
      </c>
      <c r="AL14" s="47" t="s">
        <v>250</v>
      </c>
      <c r="AM14" s="83">
        <v>900</v>
      </c>
      <c r="AN14" s="83">
        <v>532</v>
      </c>
      <c r="AO14" s="47">
        <v>0</v>
      </c>
      <c r="AP14" s="41">
        <f t="shared" si="1"/>
        <v>3825.55</v>
      </c>
    </row>
    <row r="15" spans="1:42" s="77" customFormat="1" ht="16.5" thickBot="1" x14ac:dyDescent="0.3">
      <c r="A15" s="39">
        <v>12</v>
      </c>
      <c r="B15" s="46" t="s">
        <v>288</v>
      </c>
      <c r="C15" s="47">
        <v>1985</v>
      </c>
      <c r="D15" s="47">
        <v>29</v>
      </c>
      <c r="E15" s="47" t="s">
        <v>128</v>
      </c>
      <c r="F15" s="47" t="s">
        <v>127</v>
      </c>
      <c r="G15" s="47">
        <v>9</v>
      </c>
      <c r="H15" s="47">
        <v>3</v>
      </c>
      <c r="I15" s="47">
        <v>3</v>
      </c>
      <c r="J15" s="47">
        <v>108</v>
      </c>
      <c r="K15" s="47">
        <v>239</v>
      </c>
      <c r="L15" s="47" t="s">
        <v>122</v>
      </c>
      <c r="M15" s="47" t="s">
        <v>122</v>
      </c>
      <c r="N15" s="47" t="s">
        <v>121</v>
      </c>
      <c r="O15" s="47" t="s">
        <v>121</v>
      </c>
      <c r="P15" s="47" t="s">
        <v>122</v>
      </c>
      <c r="Q15" s="47" t="s">
        <v>122</v>
      </c>
      <c r="R15" s="47" t="s">
        <v>122</v>
      </c>
      <c r="S15" s="47" t="s">
        <v>121</v>
      </c>
      <c r="T15" s="47" t="s">
        <v>121</v>
      </c>
      <c r="U15" s="47">
        <v>3</v>
      </c>
      <c r="V15" s="47" t="s">
        <v>123</v>
      </c>
      <c r="W15" s="47" t="s">
        <v>124</v>
      </c>
      <c r="X15" s="47" t="s">
        <v>125</v>
      </c>
      <c r="Y15" s="47" t="s">
        <v>122</v>
      </c>
      <c r="Z15" s="48">
        <v>1</v>
      </c>
      <c r="AA15" s="47">
        <v>2</v>
      </c>
      <c r="AB15" s="49">
        <v>22204</v>
      </c>
      <c r="AC15" s="43">
        <v>5570.3</v>
      </c>
      <c r="AD15" s="43">
        <v>5570.3</v>
      </c>
      <c r="AE15" s="43">
        <f t="shared" si="0"/>
        <v>0</v>
      </c>
      <c r="AF15" s="47">
        <v>907</v>
      </c>
      <c r="AG15" s="47">
        <v>750</v>
      </c>
      <c r="AH15" s="47">
        <v>900</v>
      </c>
      <c r="AI15" s="72">
        <v>790.4</v>
      </c>
      <c r="AJ15" s="81">
        <v>806.2</v>
      </c>
      <c r="AK15" s="84">
        <v>0</v>
      </c>
      <c r="AL15" s="47" t="s">
        <v>247</v>
      </c>
      <c r="AM15" s="83">
        <v>1350</v>
      </c>
      <c r="AN15" s="83">
        <v>941</v>
      </c>
      <c r="AO15" s="47">
        <v>0</v>
      </c>
      <c r="AP15" s="41">
        <f t="shared" si="1"/>
        <v>5973.4000000000005</v>
      </c>
    </row>
    <row r="16" spans="1:42" s="77" customFormat="1" ht="16.5" thickBot="1" x14ac:dyDescent="0.3">
      <c r="A16" s="39">
        <v>13</v>
      </c>
      <c r="B16" s="46" t="s">
        <v>289</v>
      </c>
      <c r="C16" s="47">
        <v>1985</v>
      </c>
      <c r="D16" s="47">
        <v>29</v>
      </c>
      <c r="E16" s="47" t="s">
        <v>128</v>
      </c>
      <c r="F16" s="47" t="s">
        <v>127</v>
      </c>
      <c r="G16" s="47">
        <v>9</v>
      </c>
      <c r="H16" s="47">
        <v>3</v>
      </c>
      <c r="I16" s="47">
        <v>3</v>
      </c>
      <c r="J16" s="47">
        <v>108</v>
      </c>
      <c r="K16" s="47">
        <v>254</v>
      </c>
      <c r="L16" s="47" t="s">
        <v>122</v>
      </c>
      <c r="M16" s="47" t="s">
        <v>122</v>
      </c>
      <c r="N16" s="47" t="s">
        <v>121</v>
      </c>
      <c r="O16" s="47" t="s">
        <v>121</v>
      </c>
      <c r="P16" s="47" t="s">
        <v>122</v>
      </c>
      <c r="Q16" s="47" t="s">
        <v>122</v>
      </c>
      <c r="R16" s="47" t="s">
        <v>122</v>
      </c>
      <c r="S16" s="47" t="s">
        <v>121</v>
      </c>
      <c r="T16" s="47" t="s">
        <v>121</v>
      </c>
      <c r="U16" s="47">
        <v>3</v>
      </c>
      <c r="V16" s="47" t="s">
        <v>123</v>
      </c>
      <c r="W16" s="47" t="s">
        <v>124</v>
      </c>
      <c r="X16" s="47" t="s">
        <v>125</v>
      </c>
      <c r="Y16" s="47" t="s">
        <v>122</v>
      </c>
      <c r="Z16" s="48">
        <v>1</v>
      </c>
      <c r="AA16" s="47">
        <v>2</v>
      </c>
      <c r="AB16" s="49">
        <v>5676.8</v>
      </c>
      <c r="AC16" s="43">
        <v>5676.8</v>
      </c>
      <c r="AD16" s="43">
        <v>5676.8</v>
      </c>
      <c r="AE16" s="43">
        <f t="shared" si="0"/>
        <v>0</v>
      </c>
      <c r="AF16" s="47">
        <v>907</v>
      </c>
      <c r="AG16" s="47">
        <v>750</v>
      </c>
      <c r="AH16" s="47">
        <v>900</v>
      </c>
      <c r="AI16" s="72">
        <v>803.2</v>
      </c>
      <c r="AJ16" s="81">
        <v>817.9</v>
      </c>
      <c r="AK16" s="84">
        <v>0</v>
      </c>
      <c r="AL16" s="47" t="s">
        <v>163</v>
      </c>
      <c r="AM16" s="83">
        <v>1600</v>
      </c>
      <c r="AN16" s="83">
        <v>590</v>
      </c>
      <c r="AO16" s="47">
        <v>0</v>
      </c>
      <c r="AP16" s="41">
        <f t="shared" si="1"/>
        <v>6085.75</v>
      </c>
    </row>
    <row r="17" spans="1:42" s="77" customFormat="1" ht="16.5" thickBot="1" x14ac:dyDescent="0.3">
      <c r="A17" s="39">
        <v>14</v>
      </c>
      <c r="B17" s="46" t="s">
        <v>292</v>
      </c>
      <c r="C17" s="47">
        <v>1986</v>
      </c>
      <c r="D17" s="47">
        <v>28</v>
      </c>
      <c r="E17" s="47" t="s">
        <v>128</v>
      </c>
      <c r="F17" s="47" t="s">
        <v>127</v>
      </c>
      <c r="G17" s="47">
        <v>9</v>
      </c>
      <c r="H17" s="47">
        <v>2</v>
      </c>
      <c r="I17" s="47">
        <v>2</v>
      </c>
      <c r="J17" s="47">
        <v>71</v>
      </c>
      <c r="K17" s="47">
        <v>180</v>
      </c>
      <c r="L17" s="47" t="s">
        <v>122</v>
      </c>
      <c r="M17" s="47" t="s">
        <v>122</v>
      </c>
      <c r="N17" s="47" t="s">
        <v>121</v>
      </c>
      <c r="O17" s="47" t="s">
        <v>121</v>
      </c>
      <c r="P17" s="47" t="s">
        <v>122</v>
      </c>
      <c r="Q17" s="47" t="s">
        <v>122</v>
      </c>
      <c r="R17" s="47" t="s">
        <v>122</v>
      </c>
      <c r="S17" s="47" t="s">
        <v>121</v>
      </c>
      <c r="T17" s="47" t="s">
        <v>121</v>
      </c>
      <c r="U17" s="47">
        <v>2</v>
      </c>
      <c r="V17" s="47" t="s">
        <v>123</v>
      </c>
      <c r="W17" s="47" t="s">
        <v>124</v>
      </c>
      <c r="X17" s="47" t="s">
        <v>125</v>
      </c>
      <c r="Y17" s="47" t="s">
        <v>122</v>
      </c>
      <c r="Z17" s="48">
        <v>1</v>
      </c>
      <c r="AA17" s="47">
        <v>2</v>
      </c>
      <c r="AB17" s="49">
        <v>14646</v>
      </c>
      <c r="AC17" s="43">
        <v>3663.8</v>
      </c>
      <c r="AD17" s="43">
        <v>3621.4</v>
      </c>
      <c r="AE17" s="43">
        <f t="shared" si="0"/>
        <v>42.400000000000091</v>
      </c>
      <c r="AF17" s="47">
        <v>600</v>
      </c>
      <c r="AG17" s="47">
        <v>476</v>
      </c>
      <c r="AH17" s="47">
        <v>600</v>
      </c>
      <c r="AI17" s="72">
        <v>537.79999999999995</v>
      </c>
      <c r="AJ17" s="81">
        <v>548.5</v>
      </c>
      <c r="AK17" s="84">
        <v>0</v>
      </c>
      <c r="AL17" s="47" t="s">
        <v>166</v>
      </c>
      <c r="AM17" s="83">
        <v>530</v>
      </c>
      <c r="AN17" s="83">
        <v>355</v>
      </c>
      <c r="AO17" s="47">
        <v>0</v>
      </c>
      <c r="AP17" s="41">
        <f t="shared" si="1"/>
        <v>3916.8500000000004</v>
      </c>
    </row>
    <row r="18" spans="1:42" s="77" customFormat="1" ht="16.5" thickBot="1" x14ac:dyDescent="0.3">
      <c r="A18" s="39">
        <v>15</v>
      </c>
      <c r="B18" s="46" t="s">
        <v>293</v>
      </c>
      <c r="C18" s="47">
        <v>1986</v>
      </c>
      <c r="D18" s="47">
        <v>28</v>
      </c>
      <c r="E18" s="47" t="s">
        <v>128</v>
      </c>
      <c r="F18" s="47" t="s">
        <v>127</v>
      </c>
      <c r="G18" s="47">
        <v>9</v>
      </c>
      <c r="H18" s="47">
        <v>2</v>
      </c>
      <c r="I18" s="47">
        <v>2</v>
      </c>
      <c r="J18" s="47">
        <v>72</v>
      </c>
      <c r="K18" s="47">
        <v>173</v>
      </c>
      <c r="L18" s="47" t="s">
        <v>122</v>
      </c>
      <c r="M18" s="47" t="s">
        <v>122</v>
      </c>
      <c r="N18" s="47" t="s">
        <v>121</v>
      </c>
      <c r="O18" s="47" t="s">
        <v>121</v>
      </c>
      <c r="P18" s="47" t="s">
        <v>122</v>
      </c>
      <c r="Q18" s="47" t="s">
        <v>122</v>
      </c>
      <c r="R18" s="47" t="s">
        <v>122</v>
      </c>
      <c r="S18" s="47" t="s">
        <v>121</v>
      </c>
      <c r="T18" s="47" t="s">
        <v>121</v>
      </c>
      <c r="U18" s="47">
        <v>2</v>
      </c>
      <c r="V18" s="47" t="s">
        <v>123</v>
      </c>
      <c r="W18" s="47" t="s">
        <v>124</v>
      </c>
      <c r="X18" s="47" t="s">
        <v>125</v>
      </c>
      <c r="Y18" s="47" t="s">
        <v>122</v>
      </c>
      <c r="Z18" s="48">
        <v>1</v>
      </c>
      <c r="AA18" s="47">
        <v>2</v>
      </c>
      <c r="AB18" s="49">
        <v>14502</v>
      </c>
      <c r="AC18" s="43">
        <v>3652.5</v>
      </c>
      <c r="AD18" s="43">
        <v>3652.5</v>
      </c>
      <c r="AE18" s="43">
        <f t="shared" si="0"/>
        <v>0</v>
      </c>
      <c r="AF18" s="47">
        <v>600</v>
      </c>
      <c r="AG18" s="47">
        <v>458</v>
      </c>
      <c r="AH18" s="47">
        <v>600</v>
      </c>
      <c r="AI18" s="72">
        <v>538</v>
      </c>
      <c r="AJ18" s="81">
        <v>548.79999999999995</v>
      </c>
      <c r="AK18" s="84">
        <v>0</v>
      </c>
      <c r="AL18" s="47" t="s">
        <v>132</v>
      </c>
      <c r="AM18" s="83">
        <v>530</v>
      </c>
      <c r="AN18" s="83">
        <v>202</v>
      </c>
      <c r="AO18" s="47">
        <v>0</v>
      </c>
      <c r="AP18" s="41">
        <f t="shared" si="1"/>
        <v>3926.9</v>
      </c>
    </row>
    <row r="19" spans="1:42" s="77" customFormat="1" ht="16.5" thickBot="1" x14ac:dyDescent="0.3">
      <c r="A19" s="39">
        <v>16</v>
      </c>
      <c r="B19" s="46" t="s">
        <v>294</v>
      </c>
      <c r="C19" s="47">
        <v>1987</v>
      </c>
      <c r="D19" s="47">
        <v>27</v>
      </c>
      <c r="E19" s="47" t="s">
        <v>128</v>
      </c>
      <c r="F19" s="47" t="s">
        <v>127</v>
      </c>
      <c r="G19" s="47">
        <v>9</v>
      </c>
      <c r="H19" s="47">
        <v>3</v>
      </c>
      <c r="I19" s="47">
        <v>3</v>
      </c>
      <c r="J19" s="47">
        <v>108</v>
      </c>
      <c r="K19" s="47">
        <v>232</v>
      </c>
      <c r="L19" s="47" t="s">
        <v>122</v>
      </c>
      <c r="M19" s="47" t="s">
        <v>122</v>
      </c>
      <c r="N19" s="47" t="s">
        <v>121</v>
      </c>
      <c r="O19" s="47" t="s">
        <v>121</v>
      </c>
      <c r="P19" s="47" t="s">
        <v>122</v>
      </c>
      <c r="Q19" s="47" t="s">
        <v>122</v>
      </c>
      <c r="R19" s="47" t="s">
        <v>122</v>
      </c>
      <c r="S19" s="47" t="s">
        <v>121</v>
      </c>
      <c r="T19" s="47" t="s">
        <v>121</v>
      </c>
      <c r="U19" s="47">
        <v>3</v>
      </c>
      <c r="V19" s="47" t="s">
        <v>123</v>
      </c>
      <c r="W19" s="47" t="s">
        <v>124</v>
      </c>
      <c r="X19" s="47" t="s">
        <v>125</v>
      </c>
      <c r="Y19" s="47" t="s">
        <v>122</v>
      </c>
      <c r="Z19" s="48">
        <v>1</v>
      </c>
      <c r="AA19" s="47">
        <v>2</v>
      </c>
      <c r="AB19" s="49">
        <v>22760</v>
      </c>
      <c r="AC19" s="43">
        <v>5654</v>
      </c>
      <c r="AD19" s="43">
        <v>5654</v>
      </c>
      <c r="AE19" s="43">
        <f t="shared" si="0"/>
        <v>0</v>
      </c>
      <c r="AF19" s="47">
        <v>912</v>
      </c>
      <c r="AG19" s="47">
        <v>750</v>
      </c>
      <c r="AH19" s="47">
        <v>900</v>
      </c>
      <c r="AI19" s="72">
        <v>807.2</v>
      </c>
      <c r="AJ19" s="81">
        <v>832.9</v>
      </c>
      <c r="AK19" s="84">
        <v>0</v>
      </c>
      <c r="AL19" s="47" t="s">
        <v>167</v>
      </c>
      <c r="AM19" s="83">
        <v>720</v>
      </c>
      <c r="AN19" s="83">
        <v>694</v>
      </c>
      <c r="AO19" s="47">
        <v>0</v>
      </c>
      <c r="AP19" s="41">
        <f t="shared" si="1"/>
        <v>6070.45</v>
      </c>
    </row>
    <row r="20" spans="1:42" s="77" customFormat="1" ht="16.5" thickBot="1" x14ac:dyDescent="0.3">
      <c r="A20" s="39">
        <v>17</v>
      </c>
      <c r="B20" s="46" t="s">
        <v>295</v>
      </c>
      <c r="C20" s="47">
        <v>1986</v>
      </c>
      <c r="D20" s="47">
        <v>28</v>
      </c>
      <c r="E20" s="47" t="s">
        <v>128</v>
      </c>
      <c r="F20" s="47" t="s">
        <v>127</v>
      </c>
      <c r="G20" s="47">
        <v>9</v>
      </c>
      <c r="H20" s="47">
        <v>3</v>
      </c>
      <c r="I20" s="47">
        <v>3</v>
      </c>
      <c r="J20" s="47">
        <v>108</v>
      </c>
      <c r="K20" s="47">
        <v>253</v>
      </c>
      <c r="L20" s="47" t="s">
        <v>122</v>
      </c>
      <c r="M20" s="47" t="s">
        <v>122</v>
      </c>
      <c r="N20" s="47" t="s">
        <v>121</v>
      </c>
      <c r="O20" s="47" t="s">
        <v>121</v>
      </c>
      <c r="P20" s="47" t="s">
        <v>122</v>
      </c>
      <c r="Q20" s="47" t="s">
        <v>122</v>
      </c>
      <c r="R20" s="47" t="s">
        <v>122</v>
      </c>
      <c r="S20" s="47" t="s">
        <v>121</v>
      </c>
      <c r="T20" s="47" t="s">
        <v>121</v>
      </c>
      <c r="U20" s="47">
        <v>3</v>
      </c>
      <c r="V20" s="47" t="s">
        <v>123</v>
      </c>
      <c r="W20" s="47" t="s">
        <v>124</v>
      </c>
      <c r="X20" s="47" t="s">
        <v>125</v>
      </c>
      <c r="Y20" s="47" t="s">
        <v>122</v>
      </c>
      <c r="Z20" s="48">
        <v>1</v>
      </c>
      <c r="AA20" s="47">
        <v>2</v>
      </c>
      <c r="AB20" s="49">
        <v>22601</v>
      </c>
      <c r="AC20" s="43">
        <v>5664.4</v>
      </c>
      <c r="AD20" s="43">
        <v>5664.4</v>
      </c>
      <c r="AE20" s="43">
        <f t="shared" si="0"/>
        <v>0</v>
      </c>
      <c r="AF20" s="47">
        <v>912</v>
      </c>
      <c r="AG20" s="47">
        <v>750</v>
      </c>
      <c r="AH20" s="47">
        <v>900</v>
      </c>
      <c r="AI20" s="72">
        <v>802</v>
      </c>
      <c r="AJ20" s="81">
        <v>818.4</v>
      </c>
      <c r="AK20" s="84">
        <v>0</v>
      </c>
      <c r="AL20" s="47" t="s">
        <v>168</v>
      </c>
      <c r="AM20" s="83">
        <v>855</v>
      </c>
      <c r="AN20" s="83">
        <v>465</v>
      </c>
      <c r="AO20" s="47">
        <v>0</v>
      </c>
      <c r="AP20" s="41">
        <f t="shared" si="1"/>
        <v>6073.5999999999995</v>
      </c>
    </row>
    <row r="21" spans="1:42" s="77" customFormat="1" ht="16.5" thickBot="1" x14ac:dyDescent="0.3">
      <c r="A21" s="39">
        <v>18</v>
      </c>
      <c r="B21" s="46" t="s">
        <v>296</v>
      </c>
      <c r="C21" s="47">
        <v>1987</v>
      </c>
      <c r="D21" s="47">
        <v>27</v>
      </c>
      <c r="E21" s="47" t="s">
        <v>128</v>
      </c>
      <c r="F21" s="47" t="s">
        <v>127</v>
      </c>
      <c r="G21" s="47">
        <v>9</v>
      </c>
      <c r="H21" s="47">
        <v>2</v>
      </c>
      <c r="I21" s="47">
        <v>2</v>
      </c>
      <c r="J21" s="47">
        <v>72</v>
      </c>
      <c r="K21" s="47">
        <v>153</v>
      </c>
      <c r="L21" s="47" t="s">
        <v>122</v>
      </c>
      <c r="M21" s="47" t="s">
        <v>122</v>
      </c>
      <c r="N21" s="47" t="s">
        <v>121</v>
      </c>
      <c r="O21" s="47" t="s">
        <v>121</v>
      </c>
      <c r="P21" s="47" t="s">
        <v>122</v>
      </c>
      <c r="Q21" s="47" t="s">
        <v>122</v>
      </c>
      <c r="R21" s="47" t="s">
        <v>122</v>
      </c>
      <c r="S21" s="47" t="s">
        <v>121</v>
      </c>
      <c r="T21" s="47" t="s">
        <v>121</v>
      </c>
      <c r="U21" s="47">
        <v>2</v>
      </c>
      <c r="V21" s="47" t="s">
        <v>123</v>
      </c>
      <c r="W21" s="47" t="s">
        <v>124</v>
      </c>
      <c r="X21" s="47" t="s">
        <v>125</v>
      </c>
      <c r="Y21" s="47" t="s">
        <v>122</v>
      </c>
      <c r="Z21" s="84">
        <v>1</v>
      </c>
      <c r="AA21" s="47">
        <v>2</v>
      </c>
      <c r="AB21" s="49">
        <v>14477</v>
      </c>
      <c r="AC21" s="43">
        <v>3593</v>
      </c>
      <c r="AD21" s="43">
        <v>3593</v>
      </c>
      <c r="AE21" s="43">
        <f t="shared" si="0"/>
        <v>0</v>
      </c>
      <c r="AF21" s="47">
        <v>600</v>
      </c>
      <c r="AG21" s="47">
        <v>476</v>
      </c>
      <c r="AH21" s="47">
        <v>600</v>
      </c>
      <c r="AI21" s="72">
        <v>529.4</v>
      </c>
      <c r="AJ21" s="81">
        <v>541.1</v>
      </c>
      <c r="AK21" s="84">
        <v>0</v>
      </c>
      <c r="AL21" s="47" t="s">
        <v>161</v>
      </c>
      <c r="AM21" s="83">
        <v>1120</v>
      </c>
      <c r="AN21" s="83">
        <v>201</v>
      </c>
      <c r="AO21" s="47">
        <v>0</v>
      </c>
      <c r="AP21" s="41">
        <f t="shared" si="1"/>
        <v>3863.55</v>
      </c>
    </row>
    <row r="22" spans="1:42" s="77" customFormat="1" ht="16.5" thickBot="1" x14ac:dyDescent="0.3">
      <c r="A22" s="39">
        <v>19</v>
      </c>
      <c r="B22" s="46" t="s">
        <v>297</v>
      </c>
      <c r="C22" s="47">
        <v>1986</v>
      </c>
      <c r="D22" s="47">
        <v>28</v>
      </c>
      <c r="E22" s="47" t="s">
        <v>128</v>
      </c>
      <c r="F22" s="47" t="s">
        <v>127</v>
      </c>
      <c r="G22" s="47">
        <v>9</v>
      </c>
      <c r="H22" s="47">
        <v>3</v>
      </c>
      <c r="I22" s="47">
        <v>3</v>
      </c>
      <c r="J22" s="47">
        <v>108</v>
      </c>
      <c r="K22" s="47">
        <v>258</v>
      </c>
      <c r="L22" s="47" t="s">
        <v>122</v>
      </c>
      <c r="M22" s="47" t="s">
        <v>122</v>
      </c>
      <c r="N22" s="47" t="s">
        <v>121</v>
      </c>
      <c r="O22" s="47" t="s">
        <v>121</v>
      </c>
      <c r="P22" s="47" t="s">
        <v>122</v>
      </c>
      <c r="Q22" s="47" t="s">
        <v>122</v>
      </c>
      <c r="R22" s="47" t="s">
        <v>122</v>
      </c>
      <c r="S22" s="47" t="s">
        <v>121</v>
      </c>
      <c r="T22" s="47" t="s">
        <v>121</v>
      </c>
      <c r="U22" s="47">
        <v>3</v>
      </c>
      <c r="V22" s="47" t="s">
        <v>123</v>
      </c>
      <c r="W22" s="47" t="s">
        <v>124</v>
      </c>
      <c r="X22" s="47" t="s">
        <v>125</v>
      </c>
      <c r="Y22" s="47" t="s">
        <v>122</v>
      </c>
      <c r="Z22" s="84">
        <v>1</v>
      </c>
      <c r="AA22" s="47">
        <v>2</v>
      </c>
      <c r="AB22" s="49">
        <v>22473</v>
      </c>
      <c r="AC22" s="43">
        <v>5648</v>
      </c>
      <c r="AD22" s="43">
        <v>5648</v>
      </c>
      <c r="AE22" s="43">
        <f t="shared" si="0"/>
        <v>0</v>
      </c>
      <c r="AF22" s="47">
        <v>907</v>
      </c>
      <c r="AG22" s="47">
        <v>750</v>
      </c>
      <c r="AH22" s="47">
        <v>900</v>
      </c>
      <c r="AI22" s="72">
        <v>802.2</v>
      </c>
      <c r="AJ22" s="81">
        <v>826.8</v>
      </c>
      <c r="AK22" s="84">
        <v>0</v>
      </c>
      <c r="AL22" s="47" t="s">
        <v>251</v>
      </c>
      <c r="AM22" s="83">
        <v>850</v>
      </c>
      <c r="AN22" s="83">
        <v>315</v>
      </c>
      <c r="AO22" s="47">
        <v>0</v>
      </c>
      <c r="AP22" s="41">
        <f t="shared" si="1"/>
        <v>6061.4</v>
      </c>
    </row>
    <row r="23" spans="1:42" s="77" customFormat="1" ht="16.5" thickBot="1" x14ac:dyDescent="0.3">
      <c r="A23" s="39">
        <v>20</v>
      </c>
      <c r="B23" s="46" t="s">
        <v>298</v>
      </c>
      <c r="C23" s="47">
        <v>1987</v>
      </c>
      <c r="D23" s="47">
        <v>27</v>
      </c>
      <c r="E23" s="47" t="s">
        <v>128</v>
      </c>
      <c r="F23" s="47" t="s">
        <v>127</v>
      </c>
      <c r="G23" s="47">
        <v>9</v>
      </c>
      <c r="H23" s="47">
        <v>3</v>
      </c>
      <c r="I23" s="47">
        <v>3</v>
      </c>
      <c r="J23" s="47">
        <v>108</v>
      </c>
      <c r="K23" s="47">
        <v>269</v>
      </c>
      <c r="L23" s="47" t="s">
        <v>122</v>
      </c>
      <c r="M23" s="47" t="s">
        <v>122</v>
      </c>
      <c r="N23" s="47" t="s">
        <v>121</v>
      </c>
      <c r="O23" s="47" t="s">
        <v>121</v>
      </c>
      <c r="P23" s="47" t="s">
        <v>122</v>
      </c>
      <c r="Q23" s="47" t="s">
        <v>122</v>
      </c>
      <c r="R23" s="47" t="s">
        <v>122</v>
      </c>
      <c r="S23" s="47" t="s">
        <v>121</v>
      </c>
      <c r="T23" s="47" t="s">
        <v>121</v>
      </c>
      <c r="U23" s="47">
        <v>3</v>
      </c>
      <c r="V23" s="47" t="s">
        <v>123</v>
      </c>
      <c r="W23" s="47" t="s">
        <v>124</v>
      </c>
      <c r="X23" s="47" t="s">
        <v>125</v>
      </c>
      <c r="Y23" s="47" t="s">
        <v>122</v>
      </c>
      <c r="Z23" s="84">
        <v>1</v>
      </c>
      <c r="AA23" s="47">
        <v>2</v>
      </c>
      <c r="AB23" s="49">
        <v>22733</v>
      </c>
      <c r="AC23" s="43">
        <v>5654.7</v>
      </c>
      <c r="AD23" s="43">
        <v>5654.7</v>
      </c>
      <c r="AE23" s="43">
        <f t="shared" si="0"/>
        <v>0</v>
      </c>
      <c r="AF23" s="47">
        <v>918</v>
      </c>
      <c r="AG23" s="47">
        <v>750</v>
      </c>
      <c r="AH23" s="47">
        <v>900</v>
      </c>
      <c r="AI23" s="72">
        <v>791.5</v>
      </c>
      <c r="AJ23" s="81">
        <v>807.8</v>
      </c>
      <c r="AK23" s="84">
        <v>0</v>
      </c>
      <c r="AL23" s="47" t="s">
        <v>252</v>
      </c>
      <c r="AM23" s="83">
        <v>720</v>
      </c>
      <c r="AN23" s="83">
        <v>235</v>
      </c>
      <c r="AO23" s="47">
        <v>0</v>
      </c>
      <c r="AP23" s="41">
        <f t="shared" si="1"/>
        <v>6058.5999999999995</v>
      </c>
    </row>
    <row r="24" spans="1:42" s="77" customFormat="1" ht="16.5" thickBot="1" x14ac:dyDescent="0.3">
      <c r="A24" s="39">
        <v>21</v>
      </c>
      <c r="B24" s="46" t="s">
        <v>299</v>
      </c>
      <c r="C24" s="47">
        <v>1987</v>
      </c>
      <c r="D24" s="47">
        <v>27</v>
      </c>
      <c r="E24" s="47" t="s">
        <v>128</v>
      </c>
      <c r="F24" s="47" t="s">
        <v>127</v>
      </c>
      <c r="G24" s="47">
        <v>9</v>
      </c>
      <c r="H24" s="47">
        <v>2</v>
      </c>
      <c r="I24" s="47">
        <v>2</v>
      </c>
      <c r="J24" s="47">
        <v>72</v>
      </c>
      <c r="K24" s="47">
        <v>178</v>
      </c>
      <c r="L24" s="47" t="s">
        <v>122</v>
      </c>
      <c r="M24" s="47" t="s">
        <v>122</v>
      </c>
      <c r="N24" s="47" t="s">
        <v>121</v>
      </c>
      <c r="O24" s="47" t="s">
        <v>121</v>
      </c>
      <c r="P24" s="47" t="s">
        <v>122</v>
      </c>
      <c r="Q24" s="47" t="s">
        <v>122</v>
      </c>
      <c r="R24" s="47" t="s">
        <v>122</v>
      </c>
      <c r="S24" s="47" t="s">
        <v>121</v>
      </c>
      <c r="T24" s="47" t="s">
        <v>121</v>
      </c>
      <c r="U24" s="47">
        <v>2</v>
      </c>
      <c r="V24" s="47" t="s">
        <v>123</v>
      </c>
      <c r="W24" s="47" t="s">
        <v>124</v>
      </c>
      <c r="X24" s="47" t="s">
        <v>125</v>
      </c>
      <c r="Y24" s="47" t="s">
        <v>122</v>
      </c>
      <c r="Z24" s="84">
        <v>1</v>
      </c>
      <c r="AA24" s="47">
        <v>2</v>
      </c>
      <c r="AB24" s="49">
        <v>14342</v>
      </c>
      <c r="AC24" s="43">
        <v>3567</v>
      </c>
      <c r="AD24" s="43">
        <v>3567</v>
      </c>
      <c r="AE24" s="43">
        <f t="shared" si="0"/>
        <v>0</v>
      </c>
      <c r="AF24" s="47">
        <v>600</v>
      </c>
      <c r="AG24" s="47">
        <v>476</v>
      </c>
      <c r="AH24" s="47">
        <v>600</v>
      </c>
      <c r="AI24" s="72">
        <v>533.70000000000005</v>
      </c>
      <c r="AJ24" s="81">
        <v>544</v>
      </c>
      <c r="AK24" s="84">
        <v>0</v>
      </c>
      <c r="AL24" s="47" t="s">
        <v>253</v>
      </c>
      <c r="AM24" s="83">
        <v>1050</v>
      </c>
      <c r="AN24" s="83">
        <v>310</v>
      </c>
      <c r="AO24" s="47">
        <v>0</v>
      </c>
      <c r="AP24" s="41">
        <f t="shared" si="1"/>
        <v>3839</v>
      </c>
    </row>
    <row r="25" spans="1:42" s="77" customFormat="1" ht="16.5" thickBot="1" x14ac:dyDescent="0.3">
      <c r="A25" s="39">
        <v>22</v>
      </c>
      <c r="B25" s="46" t="s">
        <v>300</v>
      </c>
      <c r="C25" s="47">
        <v>1987</v>
      </c>
      <c r="D25" s="47">
        <v>27</v>
      </c>
      <c r="E25" s="47" t="s">
        <v>128</v>
      </c>
      <c r="F25" s="47" t="s">
        <v>127</v>
      </c>
      <c r="G25" s="47">
        <v>9</v>
      </c>
      <c r="H25" s="47">
        <v>2</v>
      </c>
      <c r="I25" s="47">
        <v>2</v>
      </c>
      <c r="J25" s="47">
        <v>72</v>
      </c>
      <c r="K25" s="47">
        <v>172</v>
      </c>
      <c r="L25" s="47" t="s">
        <v>122</v>
      </c>
      <c r="M25" s="47" t="s">
        <v>122</v>
      </c>
      <c r="N25" s="47" t="s">
        <v>121</v>
      </c>
      <c r="O25" s="47" t="s">
        <v>121</v>
      </c>
      <c r="P25" s="47" t="s">
        <v>122</v>
      </c>
      <c r="Q25" s="47" t="s">
        <v>122</v>
      </c>
      <c r="R25" s="47" t="s">
        <v>122</v>
      </c>
      <c r="S25" s="47" t="s">
        <v>121</v>
      </c>
      <c r="T25" s="47" t="s">
        <v>121</v>
      </c>
      <c r="U25" s="47">
        <v>2</v>
      </c>
      <c r="V25" s="47" t="s">
        <v>123</v>
      </c>
      <c r="W25" s="47" t="s">
        <v>124</v>
      </c>
      <c r="X25" s="47" t="s">
        <v>125</v>
      </c>
      <c r="Y25" s="47" t="s">
        <v>122</v>
      </c>
      <c r="Z25" s="84">
        <v>1</v>
      </c>
      <c r="AA25" s="47">
        <v>2</v>
      </c>
      <c r="AB25" s="49">
        <v>14477</v>
      </c>
      <c r="AC25" s="43">
        <v>3592</v>
      </c>
      <c r="AD25" s="43">
        <v>3592</v>
      </c>
      <c r="AE25" s="43">
        <f t="shared" si="0"/>
        <v>0</v>
      </c>
      <c r="AF25" s="47">
        <v>600</v>
      </c>
      <c r="AG25" s="47">
        <v>476</v>
      </c>
      <c r="AH25" s="47">
        <v>600</v>
      </c>
      <c r="AI25" s="72">
        <v>534.20000000000005</v>
      </c>
      <c r="AJ25" s="81">
        <v>546.20000000000005</v>
      </c>
      <c r="AK25" s="84">
        <v>0</v>
      </c>
      <c r="AL25" s="47" t="s">
        <v>169</v>
      </c>
      <c r="AM25" s="83">
        <v>1130</v>
      </c>
      <c r="AN25" s="83">
        <v>88</v>
      </c>
      <c r="AO25" s="47">
        <v>0</v>
      </c>
      <c r="AP25" s="41">
        <f t="shared" si="1"/>
        <v>3865.1</v>
      </c>
    </row>
    <row r="26" spans="1:42" s="77" customFormat="1" ht="16.5" thickBot="1" x14ac:dyDescent="0.3">
      <c r="A26" s="39">
        <v>23</v>
      </c>
      <c r="B26" s="46" t="s">
        <v>301</v>
      </c>
      <c r="C26" s="47">
        <v>1987</v>
      </c>
      <c r="D26" s="47">
        <v>27</v>
      </c>
      <c r="E26" s="47" t="s">
        <v>128</v>
      </c>
      <c r="F26" s="47" t="s">
        <v>127</v>
      </c>
      <c r="G26" s="47">
        <v>9</v>
      </c>
      <c r="H26" s="47">
        <v>2</v>
      </c>
      <c r="I26" s="47">
        <v>2</v>
      </c>
      <c r="J26" s="47">
        <v>70</v>
      </c>
      <c r="K26" s="47">
        <v>183</v>
      </c>
      <c r="L26" s="47" t="s">
        <v>122</v>
      </c>
      <c r="M26" s="47" t="s">
        <v>122</v>
      </c>
      <c r="N26" s="47" t="s">
        <v>121</v>
      </c>
      <c r="O26" s="47" t="s">
        <v>121</v>
      </c>
      <c r="P26" s="47" t="s">
        <v>122</v>
      </c>
      <c r="Q26" s="47" t="s">
        <v>122</v>
      </c>
      <c r="R26" s="47" t="s">
        <v>122</v>
      </c>
      <c r="S26" s="47" t="s">
        <v>121</v>
      </c>
      <c r="T26" s="47" t="s">
        <v>121</v>
      </c>
      <c r="U26" s="47">
        <v>2</v>
      </c>
      <c r="V26" s="47" t="s">
        <v>123</v>
      </c>
      <c r="W26" s="47" t="s">
        <v>124</v>
      </c>
      <c r="X26" s="47" t="s">
        <v>125</v>
      </c>
      <c r="Y26" s="47" t="s">
        <v>122</v>
      </c>
      <c r="Z26" s="84">
        <v>1</v>
      </c>
      <c r="AA26" s="47">
        <v>2</v>
      </c>
      <c r="AB26" s="49">
        <v>19789</v>
      </c>
      <c r="AC26" s="43">
        <v>4569.8</v>
      </c>
      <c r="AD26" s="43">
        <v>4569.8</v>
      </c>
      <c r="AE26" s="43">
        <f t="shared" si="0"/>
        <v>0</v>
      </c>
      <c r="AF26" s="47">
        <v>705</v>
      </c>
      <c r="AG26" s="47">
        <v>639</v>
      </c>
      <c r="AH26" s="47">
        <v>620</v>
      </c>
      <c r="AI26" s="72">
        <v>282.60000000000002</v>
      </c>
      <c r="AJ26" s="81">
        <v>802.5</v>
      </c>
      <c r="AK26" s="47">
        <v>509.1</v>
      </c>
      <c r="AL26" s="47" t="s">
        <v>170</v>
      </c>
      <c r="AM26" s="83">
        <v>530</v>
      </c>
      <c r="AN26" s="83">
        <v>497</v>
      </c>
      <c r="AO26" s="47">
        <v>0</v>
      </c>
      <c r="AP26" s="41">
        <f t="shared" si="1"/>
        <v>4971.05</v>
      </c>
    </row>
    <row r="27" spans="1:42" s="77" customFormat="1" ht="16.5" thickBot="1" x14ac:dyDescent="0.3">
      <c r="A27" s="39">
        <v>24</v>
      </c>
      <c r="B27" s="46" t="s">
        <v>302</v>
      </c>
      <c r="C27" s="47">
        <v>1984</v>
      </c>
      <c r="D27" s="47">
        <v>30</v>
      </c>
      <c r="E27" s="47" t="s">
        <v>128</v>
      </c>
      <c r="F27" s="47" t="s">
        <v>127</v>
      </c>
      <c r="G27" s="47">
        <v>9</v>
      </c>
      <c r="H27" s="47">
        <v>2</v>
      </c>
      <c r="I27" s="47">
        <v>2</v>
      </c>
      <c r="J27" s="47">
        <v>72</v>
      </c>
      <c r="K27" s="47">
        <v>159</v>
      </c>
      <c r="L27" s="47" t="s">
        <v>122</v>
      </c>
      <c r="M27" s="47" t="s">
        <v>122</v>
      </c>
      <c r="N27" s="47" t="s">
        <v>121</v>
      </c>
      <c r="O27" s="47" t="s">
        <v>121</v>
      </c>
      <c r="P27" s="47" t="s">
        <v>122</v>
      </c>
      <c r="Q27" s="47" t="s">
        <v>122</v>
      </c>
      <c r="R27" s="47" t="s">
        <v>122</v>
      </c>
      <c r="S27" s="47" t="s">
        <v>121</v>
      </c>
      <c r="T27" s="47" t="s">
        <v>121</v>
      </c>
      <c r="U27" s="47">
        <v>2</v>
      </c>
      <c r="V27" s="47" t="s">
        <v>123</v>
      </c>
      <c r="W27" s="47" t="s">
        <v>124</v>
      </c>
      <c r="X27" s="47" t="s">
        <v>125</v>
      </c>
      <c r="Y27" s="47" t="s">
        <v>122</v>
      </c>
      <c r="Z27" s="84">
        <v>1</v>
      </c>
      <c r="AA27" s="47">
        <v>2</v>
      </c>
      <c r="AB27" s="49">
        <v>14332</v>
      </c>
      <c r="AC27" s="43">
        <v>3674.1</v>
      </c>
      <c r="AD27" s="43">
        <v>3674.1</v>
      </c>
      <c r="AE27" s="43">
        <f t="shared" si="0"/>
        <v>0</v>
      </c>
      <c r="AF27" s="47">
        <v>600</v>
      </c>
      <c r="AG27" s="47">
        <v>476</v>
      </c>
      <c r="AH27" s="47">
        <v>600</v>
      </c>
      <c r="AI27" s="72">
        <v>516.5</v>
      </c>
      <c r="AJ27" s="81">
        <v>527.5</v>
      </c>
      <c r="AK27" s="84">
        <v>0</v>
      </c>
      <c r="AL27" s="47" t="s">
        <v>254</v>
      </c>
      <c r="AM27" s="83">
        <v>460</v>
      </c>
      <c r="AN27" s="83">
        <v>235</v>
      </c>
      <c r="AO27" s="47">
        <v>0</v>
      </c>
      <c r="AP27" s="41">
        <f t="shared" si="1"/>
        <v>3937.85</v>
      </c>
    </row>
    <row r="28" spans="1:42" s="77" customFormat="1" ht="16.5" thickBot="1" x14ac:dyDescent="0.3">
      <c r="A28" s="39">
        <v>25</v>
      </c>
      <c r="B28" s="46" t="s">
        <v>303</v>
      </c>
      <c r="C28" s="47">
        <v>1984</v>
      </c>
      <c r="D28" s="47">
        <v>30</v>
      </c>
      <c r="E28" s="47" t="s">
        <v>128</v>
      </c>
      <c r="F28" s="47" t="s">
        <v>127</v>
      </c>
      <c r="G28" s="47">
        <v>9</v>
      </c>
      <c r="H28" s="47">
        <v>2</v>
      </c>
      <c r="I28" s="47">
        <v>2</v>
      </c>
      <c r="J28" s="47">
        <v>72</v>
      </c>
      <c r="K28" s="47">
        <v>139</v>
      </c>
      <c r="L28" s="47" t="s">
        <v>122</v>
      </c>
      <c r="M28" s="47" t="s">
        <v>122</v>
      </c>
      <c r="N28" s="47" t="s">
        <v>121</v>
      </c>
      <c r="O28" s="47" t="s">
        <v>121</v>
      </c>
      <c r="P28" s="47" t="s">
        <v>122</v>
      </c>
      <c r="Q28" s="47" t="s">
        <v>122</v>
      </c>
      <c r="R28" s="47" t="s">
        <v>122</v>
      </c>
      <c r="S28" s="47" t="s">
        <v>121</v>
      </c>
      <c r="T28" s="47" t="s">
        <v>121</v>
      </c>
      <c r="U28" s="47">
        <v>2</v>
      </c>
      <c r="V28" s="47" t="s">
        <v>123</v>
      </c>
      <c r="W28" s="47" t="s">
        <v>124</v>
      </c>
      <c r="X28" s="47" t="s">
        <v>125</v>
      </c>
      <c r="Y28" s="47" t="s">
        <v>122</v>
      </c>
      <c r="Z28" s="84">
        <v>1</v>
      </c>
      <c r="AA28" s="47">
        <v>2</v>
      </c>
      <c r="AB28" s="49">
        <v>12637</v>
      </c>
      <c r="AC28" s="43">
        <v>3592</v>
      </c>
      <c r="AD28" s="43">
        <v>3592</v>
      </c>
      <c r="AE28" s="43">
        <f t="shared" si="0"/>
        <v>0</v>
      </c>
      <c r="AF28" s="47">
        <v>600</v>
      </c>
      <c r="AG28" s="47">
        <v>476</v>
      </c>
      <c r="AH28" s="47">
        <v>600</v>
      </c>
      <c r="AI28" s="72">
        <v>535.1</v>
      </c>
      <c r="AJ28" s="81">
        <v>545.1</v>
      </c>
      <c r="AK28" s="84">
        <v>0</v>
      </c>
      <c r="AL28" s="47" t="s">
        <v>255</v>
      </c>
      <c r="AM28" s="83">
        <v>570</v>
      </c>
      <c r="AN28" s="83">
        <v>316</v>
      </c>
      <c r="AO28" s="47">
        <v>0</v>
      </c>
      <c r="AP28" s="41">
        <f t="shared" si="1"/>
        <v>3864.55</v>
      </c>
    </row>
    <row r="29" spans="1:42" s="77" customFormat="1" ht="16.5" thickBot="1" x14ac:dyDescent="0.3">
      <c r="A29" s="39">
        <v>26</v>
      </c>
      <c r="B29" s="46" t="s">
        <v>304</v>
      </c>
      <c r="C29" s="47">
        <v>1984</v>
      </c>
      <c r="D29" s="47">
        <v>30</v>
      </c>
      <c r="E29" s="47" t="s">
        <v>128</v>
      </c>
      <c r="F29" s="47" t="s">
        <v>127</v>
      </c>
      <c r="G29" s="47">
        <v>9</v>
      </c>
      <c r="H29" s="47">
        <v>3</v>
      </c>
      <c r="I29" s="47">
        <v>3</v>
      </c>
      <c r="J29" s="47">
        <v>107</v>
      </c>
      <c r="K29" s="47">
        <v>241</v>
      </c>
      <c r="L29" s="47" t="s">
        <v>122</v>
      </c>
      <c r="M29" s="47" t="s">
        <v>122</v>
      </c>
      <c r="N29" s="89" t="s">
        <v>121</v>
      </c>
      <c r="O29" s="47" t="s">
        <v>121</v>
      </c>
      <c r="P29" s="47" t="s">
        <v>122</v>
      </c>
      <c r="Q29" s="47" t="s">
        <v>122</v>
      </c>
      <c r="R29" s="47" t="s">
        <v>122</v>
      </c>
      <c r="S29" s="47" t="s">
        <v>121</v>
      </c>
      <c r="T29" s="47" t="s">
        <v>121</v>
      </c>
      <c r="U29" s="47">
        <v>3</v>
      </c>
      <c r="V29" s="47" t="s">
        <v>123</v>
      </c>
      <c r="W29" s="47" t="s">
        <v>124</v>
      </c>
      <c r="X29" s="47" t="s">
        <v>125</v>
      </c>
      <c r="Y29" s="47" t="s">
        <v>122</v>
      </c>
      <c r="Z29" s="48">
        <v>1</v>
      </c>
      <c r="AA29" s="47">
        <v>2</v>
      </c>
      <c r="AB29" s="49">
        <v>22271</v>
      </c>
      <c r="AC29" s="43">
        <v>5575.6</v>
      </c>
      <c r="AD29" s="43">
        <v>5540.6</v>
      </c>
      <c r="AE29" s="43">
        <f t="shared" si="0"/>
        <v>35</v>
      </c>
      <c r="AF29" s="47">
        <v>907</v>
      </c>
      <c r="AG29" s="47">
        <v>750</v>
      </c>
      <c r="AH29" s="47">
        <v>900</v>
      </c>
      <c r="AI29" s="72">
        <v>787</v>
      </c>
      <c r="AJ29" s="81">
        <v>804.7</v>
      </c>
      <c r="AK29" s="84">
        <v>0</v>
      </c>
      <c r="AL29" s="47" t="s">
        <v>172</v>
      </c>
      <c r="AM29" s="83">
        <v>720</v>
      </c>
      <c r="AN29" s="83">
        <v>450</v>
      </c>
      <c r="AO29" s="47">
        <v>0</v>
      </c>
      <c r="AP29" s="41">
        <f t="shared" si="1"/>
        <v>5960.4500000000007</v>
      </c>
    </row>
    <row r="30" spans="1:42" s="77" customFormat="1" ht="16.5" thickBot="1" x14ac:dyDescent="0.3">
      <c r="A30" s="39">
        <v>27</v>
      </c>
      <c r="B30" s="46" t="s">
        <v>305</v>
      </c>
      <c r="C30" s="47">
        <v>1984</v>
      </c>
      <c r="D30" s="47">
        <v>30</v>
      </c>
      <c r="E30" s="47" t="s">
        <v>128</v>
      </c>
      <c r="F30" s="47" t="s">
        <v>127</v>
      </c>
      <c r="G30" s="47">
        <v>9</v>
      </c>
      <c r="H30" s="47">
        <v>2</v>
      </c>
      <c r="I30" s="47">
        <v>2</v>
      </c>
      <c r="J30" s="47">
        <v>72</v>
      </c>
      <c r="K30" s="47">
        <v>186</v>
      </c>
      <c r="L30" s="47" t="s">
        <v>122</v>
      </c>
      <c r="M30" s="47" t="s">
        <v>122</v>
      </c>
      <c r="N30" s="47" t="s">
        <v>121</v>
      </c>
      <c r="O30" s="47" t="s">
        <v>121</v>
      </c>
      <c r="P30" s="47" t="s">
        <v>122</v>
      </c>
      <c r="Q30" s="47" t="s">
        <v>122</v>
      </c>
      <c r="R30" s="47" t="s">
        <v>122</v>
      </c>
      <c r="S30" s="47" t="s">
        <v>121</v>
      </c>
      <c r="T30" s="47" t="s">
        <v>121</v>
      </c>
      <c r="U30" s="47">
        <v>2</v>
      </c>
      <c r="V30" s="47" t="s">
        <v>123</v>
      </c>
      <c r="W30" s="47" t="s">
        <v>124</v>
      </c>
      <c r="X30" s="47" t="s">
        <v>125</v>
      </c>
      <c r="Y30" s="47" t="s">
        <v>122</v>
      </c>
      <c r="Z30" s="48">
        <v>1</v>
      </c>
      <c r="AA30" s="47">
        <v>2</v>
      </c>
      <c r="AB30" s="49">
        <v>14150</v>
      </c>
      <c r="AC30" s="43">
        <v>3553.8</v>
      </c>
      <c r="AD30" s="43">
        <v>3553.8</v>
      </c>
      <c r="AE30" s="43">
        <f t="shared" si="0"/>
        <v>0</v>
      </c>
      <c r="AF30" s="47">
        <v>600</v>
      </c>
      <c r="AG30" s="47">
        <v>476</v>
      </c>
      <c r="AH30" s="47">
        <v>600</v>
      </c>
      <c r="AI30" s="72">
        <v>524.5</v>
      </c>
      <c r="AJ30" s="81">
        <v>534.5</v>
      </c>
      <c r="AK30" s="84">
        <v>0</v>
      </c>
      <c r="AL30" s="47" t="s">
        <v>171</v>
      </c>
      <c r="AM30" s="83">
        <v>460</v>
      </c>
      <c r="AN30" s="83">
        <v>377</v>
      </c>
      <c r="AO30" s="47">
        <v>0</v>
      </c>
      <c r="AP30" s="41">
        <f t="shared" si="1"/>
        <v>3821.05</v>
      </c>
    </row>
    <row r="31" spans="1:42" s="77" customFormat="1" ht="16.5" thickBot="1" x14ac:dyDescent="0.3">
      <c r="A31" s="39">
        <v>28</v>
      </c>
      <c r="B31" s="46" t="s">
        <v>306</v>
      </c>
      <c r="C31" s="47">
        <v>1984</v>
      </c>
      <c r="D31" s="47">
        <v>30</v>
      </c>
      <c r="E31" s="47" t="s">
        <v>128</v>
      </c>
      <c r="F31" s="47" t="s">
        <v>127</v>
      </c>
      <c r="G31" s="47">
        <v>9</v>
      </c>
      <c r="H31" s="47">
        <v>3</v>
      </c>
      <c r="I31" s="47">
        <v>3</v>
      </c>
      <c r="J31" s="47">
        <v>103</v>
      </c>
      <c r="K31" s="47">
        <v>240</v>
      </c>
      <c r="L31" s="47" t="s">
        <v>122</v>
      </c>
      <c r="M31" s="47" t="s">
        <v>122</v>
      </c>
      <c r="N31" s="47" t="s">
        <v>121</v>
      </c>
      <c r="O31" s="47" t="s">
        <v>121</v>
      </c>
      <c r="P31" s="47" t="s">
        <v>122</v>
      </c>
      <c r="Q31" s="47" t="s">
        <v>122</v>
      </c>
      <c r="R31" s="47" t="s">
        <v>122</v>
      </c>
      <c r="S31" s="47" t="s">
        <v>121</v>
      </c>
      <c r="T31" s="47" t="s">
        <v>121</v>
      </c>
      <c r="U31" s="47">
        <v>3</v>
      </c>
      <c r="V31" s="47" t="s">
        <v>123</v>
      </c>
      <c r="W31" s="47" t="s">
        <v>124</v>
      </c>
      <c r="X31" s="47" t="s">
        <v>125</v>
      </c>
      <c r="Y31" s="47" t="s">
        <v>122</v>
      </c>
      <c r="Z31" s="48">
        <v>1</v>
      </c>
      <c r="AA31" s="47">
        <v>2</v>
      </c>
      <c r="AB31" s="49">
        <v>22589</v>
      </c>
      <c r="AC31" s="43">
        <v>5650.8</v>
      </c>
      <c r="AD31" s="43">
        <v>5430.8</v>
      </c>
      <c r="AE31" s="43">
        <f t="shared" si="0"/>
        <v>220</v>
      </c>
      <c r="AF31" s="47">
        <v>900</v>
      </c>
      <c r="AG31" s="47">
        <v>749</v>
      </c>
      <c r="AH31" s="47">
        <v>900</v>
      </c>
      <c r="AI31" s="72">
        <v>796.1</v>
      </c>
      <c r="AJ31" s="86">
        <v>811.7</v>
      </c>
      <c r="AK31" s="84">
        <v>0</v>
      </c>
      <c r="AL31" s="47" t="s">
        <v>173</v>
      </c>
      <c r="AM31" s="83">
        <v>720</v>
      </c>
      <c r="AN31" s="83">
        <v>497</v>
      </c>
      <c r="AO31" s="47">
        <v>0</v>
      </c>
      <c r="AP31" s="41">
        <f t="shared" si="1"/>
        <v>5946.6500000000005</v>
      </c>
    </row>
    <row r="32" spans="1:42" s="77" customFormat="1" ht="16.5" thickBot="1" x14ac:dyDescent="0.3">
      <c r="A32" s="39">
        <v>29</v>
      </c>
      <c r="B32" s="46" t="s">
        <v>307</v>
      </c>
      <c r="C32" s="47">
        <v>1984</v>
      </c>
      <c r="D32" s="47">
        <v>30</v>
      </c>
      <c r="E32" s="47" t="s">
        <v>128</v>
      </c>
      <c r="F32" s="47" t="s">
        <v>127</v>
      </c>
      <c r="G32" s="47">
        <v>9</v>
      </c>
      <c r="H32" s="47">
        <v>4</v>
      </c>
      <c r="I32" s="47">
        <v>4</v>
      </c>
      <c r="J32" s="47">
        <v>144</v>
      </c>
      <c r="K32" s="47">
        <v>344</v>
      </c>
      <c r="L32" s="47" t="s">
        <v>122</v>
      </c>
      <c r="M32" s="47" t="s">
        <v>122</v>
      </c>
      <c r="N32" s="47" t="s">
        <v>121</v>
      </c>
      <c r="O32" s="47" t="s">
        <v>121</v>
      </c>
      <c r="P32" s="47" t="s">
        <v>122</v>
      </c>
      <c r="Q32" s="47" t="s">
        <v>122</v>
      </c>
      <c r="R32" s="47" t="s">
        <v>122</v>
      </c>
      <c r="S32" s="47" t="s">
        <v>121</v>
      </c>
      <c r="T32" s="47" t="s">
        <v>121</v>
      </c>
      <c r="U32" s="47">
        <v>4</v>
      </c>
      <c r="V32" s="47" t="s">
        <v>123</v>
      </c>
      <c r="W32" s="47" t="s">
        <v>124</v>
      </c>
      <c r="X32" s="47" t="s">
        <v>125</v>
      </c>
      <c r="Y32" s="47" t="s">
        <v>122</v>
      </c>
      <c r="Z32" s="48">
        <v>1</v>
      </c>
      <c r="AA32" s="47">
        <v>2</v>
      </c>
      <c r="AB32" s="49">
        <v>29823</v>
      </c>
      <c r="AC32" s="43">
        <v>7623.3</v>
      </c>
      <c r="AD32" s="43">
        <v>7623.3</v>
      </c>
      <c r="AE32" s="43">
        <f t="shared" si="0"/>
        <v>0</v>
      </c>
      <c r="AF32" s="49">
        <v>1212</v>
      </c>
      <c r="AG32" s="49">
        <v>1018</v>
      </c>
      <c r="AH32" s="49">
        <v>1200</v>
      </c>
      <c r="AI32" s="72">
        <v>1071.5999999999999</v>
      </c>
      <c r="AJ32" s="81">
        <v>1093.4000000000001</v>
      </c>
      <c r="AK32" s="84">
        <v>0</v>
      </c>
      <c r="AL32" s="47" t="s">
        <v>175</v>
      </c>
      <c r="AM32" s="83">
        <v>1200</v>
      </c>
      <c r="AN32" s="90">
        <v>1015</v>
      </c>
      <c r="AO32" s="47">
        <v>0</v>
      </c>
      <c r="AP32" s="41">
        <f t="shared" si="1"/>
        <v>8170</v>
      </c>
    </row>
    <row r="33" spans="1:42" s="77" customFormat="1" ht="16.5" thickBot="1" x14ac:dyDescent="0.3">
      <c r="A33" s="39">
        <v>30</v>
      </c>
      <c r="B33" s="46" t="s">
        <v>308</v>
      </c>
      <c r="C33" s="47">
        <v>1985</v>
      </c>
      <c r="D33" s="47">
        <v>29</v>
      </c>
      <c r="E33" s="47" t="s">
        <v>128</v>
      </c>
      <c r="F33" s="47" t="s">
        <v>127</v>
      </c>
      <c r="G33" s="47">
        <v>9</v>
      </c>
      <c r="H33" s="47">
        <v>2</v>
      </c>
      <c r="I33" s="47">
        <v>2</v>
      </c>
      <c r="J33" s="47">
        <v>71</v>
      </c>
      <c r="K33" s="47">
        <v>162</v>
      </c>
      <c r="L33" s="47" t="s">
        <v>122</v>
      </c>
      <c r="M33" s="47" t="s">
        <v>122</v>
      </c>
      <c r="N33" s="47" t="s">
        <v>121</v>
      </c>
      <c r="O33" s="47" t="s">
        <v>121</v>
      </c>
      <c r="P33" s="47" t="s">
        <v>122</v>
      </c>
      <c r="Q33" s="47" t="s">
        <v>122</v>
      </c>
      <c r="R33" s="47" t="s">
        <v>122</v>
      </c>
      <c r="S33" s="47" t="s">
        <v>121</v>
      </c>
      <c r="T33" s="47" t="s">
        <v>121</v>
      </c>
      <c r="U33" s="47">
        <v>2</v>
      </c>
      <c r="V33" s="47" t="s">
        <v>123</v>
      </c>
      <c r="W33" s="47" t="s">
        <v>124</v>
      </c>
      <c r="X33" s="47" t="s">
        <v>125</v>
      </c>
      <c r="Y33" s="47" t="s">
        <v>122</v>
      </c>
      <c r="Z33" s="48">
        <v>1</v>
      </c>
      <c r="AA33" s="47">
        <v>2</v>
      </c>
      <c r="AB33" s="49">
        <v>14170</v>
      </c>
      <c r="AC33" s="43">
        <v>3660.8</v>
      </c>
      <c r="AD33" s="43">
        <v>3624.4</v>
      </c>
      <c r="AE33" s="43">
        <f t="shared" si="0"/>
        <v>36.400000000000091</v>
      </c>
      <c r="AF33" s="47">
        <v>600</v>
      </c>
      <c r="AG33" s="47">
        <v>476</v>
      </c>
      <c r="AH33" s="47">
        <v>600</v>
      </c>
      <c r="AI33" s="72">
        <v>531.5</v>
      </c>
      <c r="AJ33" s="81">
        <v>541.5</v>
      </c>
      <c r="AK33" s="84">
        <v>0</v>
      </c>
      <c r="AL33" s="47" t="s">
        <v>174</v>
      </c>
      <c r="AM33" s="83">
        <v>570</v>
      </c>
      <c r="AN33" s="83">
        <v>437</v>
      </c>
      <c r="AO33" s="47">
        <v>0</v>
      </c>
      <c r="AP33" s="41">
        <f t="shared" si="1"/>
        <v>3913.3500000000004</v>
      </c>
    </row>
    <row r="34" spans="1:42" s="77" customFormat="1" ht="16.5" thickBot="1" x14ac:dyDescent="0.3">
      <c r="A34" s="39">
        <v>31</v>
      </c>
      <c r="B34" s="46" t="s">
        <v>309</v>
      </c>
      <c r="C34" s="47">
        <v>1985</v>
      </c>
      <c r="D34" s="47">
        <v>29</v>
      </c>
      <c r="E34" s="47" t="s">
        <v>128</v>
      </c>
      <c r="F34" s="47" t="s">
        <v>127</v>
      </c>
      <c r="G34" s="47">
        <v>9</v>
      </c>
      <c r="H34" s="47">
        <v>2</v>
      </c>
      <c r="I34" s="47">
        <v>2</v>
      </c>
      <c r="J34" s="47">
        <v>72</v>
      </c>
      <c r="K34" s="47">
        <v>139</v>
      </c>
      <c r="L34" s="47" t="s">
        <v>122</v>
      </c>
      <c r="M34" s="47" t="s">
        <v>122</v>
      </c>
      <c r="N34" s="47" t="s">
        <v>121</v>
      </c>
      <c r="O34" s="47" t="s">
        <v>121</v>
      </c>
      <c r="P34" s="47" t="s">
        <v>122</v>
      </c>
      <c r="Q34" s="47" t="s">
        <v>122</v>
      </c>
      <c r="R34" s="47" t="s">
        <v>122</v>
      </c>
      <c r="S34" s="47" t="s">
        <v>121</v>
      </c>
      <c r="T34" s="47" t="s">
        <v>121</v>
      </c>
      <c r="U34" s="47">
        <v>2</v>
      </c>
      <c r="V34" s="47" t="s">
        <v>123</v>
      </c>
      <c r="W34" s="47" t="s">
        <v>124</v>
      </c>
      <c r="X34" s="47" t="s">
        <v>125</v>
      </c>
      <c r="Y34" s="47" t="s">
        <v>122</v>
      </c>
      <c r="Z34" s="48">
        <v>1</v>
      </c>
      <c r="AA34" s="47">
        <v>2</v>
      </c>
      <c r="AB34" s="49">
        <v>14175</v>
      </c>
      <c r="AC34" s="43">
        <v>3629.3</v>
      </c>
      <c r="AD34" s="43">
        <v>3629.3</v>
      </c>
      <c r="AE34" s="43">
        <f t="shared" si="0"/>
        <v>0</v>
      </c>
      <c r="AF34" s="47">
        <v>600</v>
      </c>
      <c r="AG34" s="47">
        <v>476</v>
      </c>
      <c r="AH34" s="47">
        <v>600</v>
      </c>
      <c r="AI34" s="72">
        <v>542.9</v>
      </c>
      <c r="AJ34" s="81">
        <v>553.29999999999995</v>
      </c>
      <c r="AK34" s="84">
        <v>0</v>
      </c>
      <c r="AL34" s="47" t="s">
        <v>176</v>
      </c>
      <c r="AM34" s="83">
        <v>450</v>
      </c>
      <c r="AN34" s="83">
        <v>45</v>
      </c>
      <c r="AO34" s="47">
        <v>0</v>
      </c>
      <c r="AP34" s="41">
        <f t="shared" si="1"/>
        <v>3905.9500000000003</v>
      </c>
    </row>
    <row r="35" spans="1:42" s="77" customFormat="1" ht="16.5" thickBot="1" x14ac:dyDescent="0.3">
      <c r="A35" s="39">
        <v>32</v>
      </c>
      <c r="B35" s="46" t="s">
        <v>310</v>
      </c>
      <c r="C35" s="47">
        <v>1985</v>
      </c>
      <c r="D35" s="47">
        <v>29</v>
      </c>
      <c r="E35" s="47" t="s">
        <v>128</v>
      </c>
      <c r="F35" s="47" t="s">
        <v>127</v>
      </c>
      <c r="G35" s="47">
        <v>9</v>
      </c>
      <c r="H35" s="47">
        <v>2</v>
      </c>
      <c r="I35" s="47">
        <v>2</v>
      </c>
      <c r="J35" s="47">
        <v>72</v>
      </c>
      <c r="K35" s="47">
        <v>158</v>
      </c>
      <c r="L35" s="47" t="s">
        <v>122</v>
      </c>
      <c r="M35" s="47" t="s">
        <v>122</v>
      </c>
      <c r="N35" s="47" t="s">
        <v>121</v>
      </c>
      <c r="O35" s="47" t="s">
        <v>121</v>
      </c>
      <c r="P35" s="47" t="s">
        <v>122</v>
      </c>
      <c r="Q35" s="47" t="s">
        <v>122</v>
      </c>
      <c r="R35" s="47" t="s">
        <v>122</v>
      </c>
      <c r="S35" s="47" t="s">
        <v>121</v>
      </c>
      <c r="T35" s="47" t="s">
        <v>121</v>
      </c>
      <c r="U35" s="47">
        <v>2</v>
      </c>
      <c r="V35" s="47" t="s">
        <v>123</v>
      </c>
      <c r="W35" s="47" t="s">
        <v>124</v>
      </c>
      <c r="X35" s="47" t="s">
        <v>125</v>
      </c>
      <c r="Y35" s="47" t="s">
        <v>122</v>
      </c>
      <c r="Z35" s="48">
        <v>1</v>
      </c>
      <c r="AA35" s="47">
        <v>2</v>
      </c>
      <c r="AB35" s="49">
        <v>14369</v>
      </c>
      <c r="AC35" s="43">
        <v>3662.2</v>
      </c>
      <c r="AD35" s="43">
        <v>3662.2</v>
      </c>
      <c r="AE35" s="43">
        <f t="shared" si="0"/>
        <v>0</v>
      </c>
      <c r="AF35" s="47">
        <v>600</v>
      </c>
      <c r="AG35" s="47">
        <v>476</v>
      </c>
      <c r="AH35" s="47">
        <v>600</v>
      </c>
      <c r="AI35" s="72">
        <v>540.1</v>
      </c>
      <c r="AJ35" s="81">
        <v>550.79999999999995</v>
      </c>
      <c r="AK35" s="84">
        <v>0</v>
      </c>
      <c r="AL35" s="47" t="s">
        <v>177</v>
      </c>
      <c r="AM35" s="83">
        <v>670</v>
      </c>
      <c r="AN35" s="83">
        <v>439</v>
      </c>
      <c r="AO35" s="47">
        <v>0</v>
      </c>
      <c r="AP35" s="41">
        <f t="shared" si="1"/>
        <v>3937.6</v>
      </c>
    </row>
    <row r="36" spans="1:42" s="77" customFormat="1" ht="16.5" thickBot="1" x14ac:dyDescent="0.3">
      <c r="A36" s="39">
        <v>33</v>
      </c>
      <c r="B36" s="46" t="s">
        <v>311</v>
      </c>
      <c r="C36" s="47">
        <v>1985</v>
      </c>
      <c r="D36" s="47">
        <v>29</v>
      </c>
      <c r="E36" s="47" t="s">
        <v>128</v>
      </c>
      <c r="F36" s="47" t="s">
        <v>127</v>
      </c>
      <c r="G36" s="47">
        <v>9</v>
      </c>
      <c r="H36" s="47">
        <v>2</v>
      </c>
      <c r="I36" s="47">
        <v>2</v>
      </c>
      <c r="J36" s="47">
        <v>72</v>
      </c>
      <c r="K36" s="47">
        <v>158</v>
      </c>
      <c r="L36" s="47" t="s">
        <v>122</v>
      </c>
      <c r="M36" s="47" t="s">
        <v>122</v>
      </c>
      <c r="N36" s="47" t="s">
        <v>121</v>
      </c>
      <c r="O36" s="47" t="s">
        <v>121</v>
      </c>
      <c r="P36" s="47" t="s">
        <v>122</v>
      </c>
      <c r="Q36" s="47" t="s">
        <v>122</v>
      </c>
      <c r="R36" s="47" t="s">
        <v>122</v>
      </c>
      <c r="S36" s="47" t="s">
        <v>121</v>
      </c>
      <c r="T36" s="47" t="s">
        <v>121</v>
      </c>
      <c r="U36" s="47">
        <v>2</v>
      </c>
      <c r="V36" s="47" t="s">
        <v>123</v>
      </c>
      <c r="W36" s="47" t="s">
        <v>124</v>
      </c>
      <c r="X36" s="47" t="s">
        <v>125</v>
      </c>
      <c r="Y36" s="47" t="s">
        <v>122</v>
      </c>
      <c r="Z36" s="48">
        <v>1</v>
      </c>
      <c r="AA36" s="47">
        <v>2</v>
      </c>
      <c r="AB36" s="49">
        <v>14582</v>
      </c>
      <c r="AC36" s="43">
        <v>3666.8</v>
      </c>
      <c r="AD36" s="43">
        <v>3666.8</v>
      </c>
      <c r="AE36" s="43">
        <f t="shared" si="0"/>
        <v>0</v>
      </c>
      <c r="AF36" s="47">
        <v>600</v>
      </c>
      <c r="AG36" s="47">
        <v>476</v>
      </c>
      <c r="AH36" s="47">
        <v>600</v>
      </c>
      <c r="AI36" s="72">
        <v>522.6</v>
      </c>
      <c r="AJ36" s="81">
        <v>533</v>
      </c>
      <c r="AK36" s="84">
        <v>0</v>
      </c>
      <c r="AL36" s="47" t="s">
        <v>144</v>
      </c>
      <c r="AM36" s="83">
        <v>570</v>
      </c>
      <c r="AN36" s="83">
        <v>454</v>
      </c>
      <c r="AO36" s="47">
        <v>0</v>
      </c>
      <c r="AP36" s="41">
        <f t="shared" si="1"/>
        <v>3933.3</v>
      </c>
    </row>
    <row r="37" spans="1:42" s="77" customFormat="1" ht="16.5" thickBot="1" x14ac:dyDescent="0.3">
      <c r="A37" s="39">
        <v>34</v>
      </c>
      <c r="B37" s="46" t="s">
        <v>314</v>
      </c>
      <c r="C37" s="47">
        <v>1985</v>
      </c>
      <c r="D37" s="47">
        <v>29</v>
      </c>
      <c r="E37" s="47" t="s">
        <v>128</v>
      </c>
      <c r="F37" s="47" t="s">
        <v>127</v>
      </c>
      <c r="G37" s="47">
        <v>9</v>
      </c>
      <c r="H37" s="47">
        <v>2</v>
      </c>
      <c r="I37" s="47">
        <v>2</v>
      </c>
      <c r="J37" s="47">
        <v>72</v>
      </c>
      <c r="K37" s="47">
        <v>189</v>
      </c>
      <c r="L37" s="47" t="s">
        <v>122</v>
      </c>
      <c r="M37" s="47" t="s">
        <v>122</v>
      </c>
      <c r="N37" s="47" t="s">
        <v>121</v>
      </c>
      <c r="O37" s="47" t="s">
        <v>121</v>
      </c>
      <c r="P37" s="47" t="s">
        <v>122</v>
      </c>
      <c r="Q37" s="47" t="s">
        <v>122</v>
      </c>
      <c r="R37" s="47" t="s">
        <v>122</v>
      </c>
      <c r="S37" s="47" t="s">
        <v>121</v>
      </c>
      <c r="T37" s="47" t="s">
        <v>121</v>
      </c>
      <c r="U37" s="47">
        <v>2</v>
      </c>
      <c r="V37" s="47" t="s">
        <v>123</v>
      </c>
      <c r="W37" s="47" t="s">
        <v>124</v>
      </c>
      <c r="X37" s="47" t="s">
        <v>125</v>
      </c>
      <c r="Y37" s="47" t="s">
        <v>122</v>
      </c>
      <c r="Z37" s="48">
        <v>1</v>
      </c>
      <c r="AA37" s="47">
        <v>2</v>
      </c>
      <c r="AB37" s="49">
        <v>14503</v>
      </c>
      <c r="AC37" s="43">
        <v>3657</v>
      </c>
      <c r="AD37" s="43">
        <v>3657</v>
      </c>
      <c r="AE37" s="43">
        <f t="shared" si="0"/>
        <v>0</v>
      </c>
      <c r="AF37" s="47">
        <v>600</v>
      </c>
      <c r="AG37" s="47">
        <v>476</v>
      </c>
      <c r="AH37" s="47">
        <v>600</v>
      </c>
      <c r="AI37" s="72">
        <v>519.70000000000005</v>
      </c>
      <c r="AJ37" s="81">
        <v>529.5</v>
      </c>
      <c r="AK37" s="84">
        <v>0</v>
      </c>
      <c r="AL37" s="47" t="s">
        <v>187</v>
      </c>
      <c r="AM37" s="83">
        <v>760</v>
      </c>
      <c r="AN37" s="83">
        <v>579</v>
      </c>
      <c r="AO37" s="47">
        <v>0</v>
      </c>
      <c r="AP37" s="41">
        <f t="shared" si="1"/>
        <v>3921.75</v>
      </c>
    </row>
    <row r="38" spans="1:42" s="77" customFormat="1" ht="16.5" thickBot="1" x14ac:dyDescent="0.3">
      <c r="A38" s="39">
        <v>35</v>
      </c>
      <c r="B38" s="46" t="s">
        <v>317</v>
      </c>
      <c r="C38" s="47">
        <v>1989</v>
      </c>
      <c r="D38" s="47">
        <v>25</v>
      </c>
      <c r="E38" s="47" t="s">
        <v>130</v>
      </c>
      <c r="F38" s="47" t="s">
        <v>127</v>
      </c>
      <c r="G38" s="47">
        <v>9</v>
      </c>
      <c r="H38" s="47">
        <v>3</v>
      </c>
      <c r="I38" s="47">
        <v>3</v>
      </c>
      <c r="J38" s="47">
        <v>108</v>
      </c>
      <c r="K38" s="47">
        <v>265</v>
      </c>
      <c r="L38" s="47" t="s">
        <v>122</v>
      </c>
      <c r="M38" s="47" t="s">
        <v>122</v>
      </c>
      <c r="N38" s="47" t="s">
        <v>121</v>
      </c>
      <c r="O38" s="47" t="s">
        <v>121</v>
      </c>
      <c r="P38" s="47" t="s">
        <v>122</v>
      </c>
      <c r="Q38" s="47" t="s">
        <v>122</v>
      </c>
      <c r="R38" s="47" t="s">
        <v>122</v>
      </c>
      <c r="S38" s="47" t="s">
        <v>121</v>
      </c>
      <c r="T38" s="47" t="s">
        <v>121</v>
      </c>
      <c r="U38" s="47">
        <v>3</v>
      </c>
      <c r="V38" s="47" t="s">
        <v>123</v>
      </c>
      <c r="W38" s="47" t="s">
        <v>124</v>
      </c>
      <c r="X38" s="47" t="s">
        <v>125</v>
      </c>
      <c r="Y38" s="47" t="s">
        <v>122</v>
      </c>
      <c r="Z38" s="48">
        <v>1</v>
      </c>
      <c r="AA38" s="47">
        <v>2</v>
      </c>
      <c r="AB38" s="49">
        <v>5875.8</v>
      </c>
      <c r="AC38" s="43">
        <v>5875.8</v>
      </c>
      <c r="AD38" s="43">
        <v>5875.8</v>
      </c>
      <c r="AE38" s="43">
        <f t="shared" si="0"/>
        <v>0</v>
      </c>
      <c r="AF38" s="47">
        <v>889</v>
      </c>
      <c r="AG38" s="47">
        <v>866</v>
      </c>
      <c r="AH38" s="49">
        <v>1200</v>
      </c>
      <c r="AI38" s="72">
        <v>789.6</v>
      </c>
      <c r="AJ38" s="81">
        <v>808.12</v>
      </c>
      <c r="AK38" s="84">
        <v>0</v>
      </c>
      <c r="AL38" s="47" t="s">
        <v>161</v>
      </c>
      <c r="AM38" s="83">
        <v>0</v>
      </c>
      <c r="AN38" s="90">
        <v>2090</v>
      </c>
      <c r="AO38" s="47">
        <v>0</v>
      </c>
      <c r="AP38" s="41">
        <f t="shared" si="1"/>
        <v>6279.8600000000006</v>
      </c>
    </row>
    <row r="39" spans="1:42" s="77" customFormat="1" ht="16.5" thickBot="1" x14ac:dyDescent="0.3">
      <c r="A39" s="39">
        <v>36</v>
      </c>
      <c r="B39" s="46" t="s">
        <v>318</v>
      </c>
      <c r="C39" s="47">
        <v>1986</v>
      </c>
      <c r="D39" s="47">
        <v>28</v>
      </c>
      <c r="E39" s="47" t="s">
        <v>128</v>
      </c>
      <c r="F39" s="47" t="s">
        <v>127</v>
      </c>
      <c r="G39" s="47">
        <v>9</v>
      </c>
      <c r="H39" s="47">
        <v>2</v>
      </c>
      <c r="I39" s="47">
        <v>2</v>
      </c>
      <c r="J39" s="47">
        <v>72</v>
      </c>
      <c r="K39" s="47">
        <v>159</v>
      </c>
      <c r="L39" s="47" t="s">
        <v>122</v>
      </c>
      <c r="M39" s="47" t="s">
        <v>122</v>
      </c>
      <c r="N39" s="47" t="s">
        <v>121</v>
      </c>
      <c r="O39" s="47" t="s">
        <v>121</v>
      </c>
      <c r="P39" s="47" t="s">
        <v>122</v>
      </c>
      <c r="Q39" s="47" t="s">
        <v>122</v>
      </c>
      <c r="R39" s="47" t="s">
        <v>122</v>
      </c>
      <c r="S39" s="47" t="s">
        <v>121</v>
      </c>
      <c r="T39" s="47" t="s">
        <v>121</v>
      </c>
      <c r="U39" s="47">
        <v>2</v>
      </c>
      <c r="V39" s="47" t="s">
        <v>123</v>
      </c>
      <c r="W39" s="47" t="s">
        <v>124</v>
      </c>
      <c r="X39" s="47" t="s">
        <v>125</v>
      </c>
      <c r="Y39" s="47" t="s">
        <v>122</v>
      </c>
      <c r="Z39" s="48">
        <v>1</v>
      </c>
      <c r="AA39" s="47">
        <v>2</v>
      </c>
      <c r="AB39" s="49">
        <v>14396</v>
      </c>
      <c r="AC39" s="43">
        <v>3651.8</v>
      </c>
      <c r="AD39" s="43">
        <v>3651.8</v>
      </c>
      <c r="AE39" s="43">
        <f t="shared" si="0"/>
        <v>0</v>
      </c>
      <c r="AF39" s="47">
        <v>600</v>
      </c>
      <c r="AG39" s="47">
        <v>476</v>
      </c>
      <c r="AH39" s="47">
        <v>600</v>
      </c>
      <c r="AI39" s="72">
        <v>539.79999999999995</v>
      </c>
      <c r="AJ39" s="81">
        <v>550.20000000000005</v>
      </c>
      <c r="AK39" s="84">
        <v>0</v>
      </c>
      <c r="AL39" s="47" t="s">
        <v>189</v>
      </c>
      <c r="AM39" s="83">
        <v>560</v>
      </c>
      <c r="AN39" s="83">
        <v>261</v>
      </c>
      <c r="AO39" s="47">
        <v>0</v>
      </c>
      <c r="AP39" s="41">
        <f t="shared" si="1"/>
        <v>3926.9</v>
      </c>
    </row>
    <row r="40" spans="1:42" s="77" customFormat="1" ht="16.5" thickBot="1" x14ac:dyDescent="0.3">
      <c r="A40" s="39">
        <v>37</v>
      </c>
      <c r="B40" s="46" t="s">
        <v>319</v>
      </c>
      <c r="C40" s="47">
        <v>1991</v>
      </c>
      <c r="D40" s="47">
        <v>23</v>
      </c>
      <c r="E40" s="47" t="s">
        <v>128</v>
      </c>
      <c r="F40" s="47" t="s">
        <v>127</v>
      </c>
      <c r="G40" s="47">
        <v>9</v>
      </c>
      <c r="H40" s="47">
        <v>2</v>
      </c>
      <c r="I40" s="47">
        <v>2</v>
      </c>
      <c r="J40" s="47">
        <v>71</v>
      </c>
      <c r="K40" s="47">
        <v>216</v>
      </c>
      <c r="L40" s="47" t="s">
        <v>122</v>
      </c>
      <c r="M40" s="47" t="s">
        <v>122</v>
      </c>
      <c r="N40" s="47" t="s">
        <v>121</v>
      </c>
      <c r="O40" s="47" t="s">
        <v>121</v>
      </c>
      <c r="P40" s="47" t="s">
        <v>122</v>
      </c>
      <c r="Q40" s="47" t="s">
        <v>122</v>
      </c>
      <c r="R40" s="47" t="s">
        <v>122</v>
      </c>
      <c r="S40" s="47" t="s">
        <v>121</v>
      </c>
      <c r="T40" s="47" t="s">
        <v>121</v>
      </c>
      <c r="U40" s="47">
        <v>2</v>
      </c>
      <c r="V40" s="47" t="s">
        <v>123</v>
      </c>
      <c r="W40" s="47" t="s">
        <v>124</v>
      </c>
      <c r="X40" s="47" t="s">
        <v>125</v>
      </c>
      <c r="Y40" s="47" t="s">
        <v>122</v>
      </c>
      <c r="Z40" s="48">
        <v>1</v>
      </c>
      <c r="AA40" s="47">
        <v>2</v>
      </c>
      <c r="AB40" s="49">
        <v>15458</v>
      </c>
      <c r="AC40" s="43">
        <v>4716</v>
      </c>
      <c r="AD40" s="43">
        <v>4716</v>
      </c>
      <c r="AE40" s="43">
        <f t="shared" si="0"/>
        <v>0</v>
      </c>
      <c r="AF40" s="47">
        <v>736</v>
      </c>
      <c r="AG40" s="47">
        <v>686</v>
      </c>
      <c r="AH40" s="49">
        <v>1070</v>
      </c>
      <c r="AI40" s="72">
        <v>485.1</v>
      </c>
      <c r="AJ40" s="81">
        <v>499.8</v>
      </c>
      <c r="AK40" s="84">
        <v>0</v>
      </c>
      <c r="AL40" s="47" t="s">
        <v>197</v>
      </c>
      <c r="AM40" s="83">
        <v>800</v>
      </c>
      <c r="AN40" s="83">
        <v>548</v>
      </c>
      <c r="AO40" s="47">
        <v>0</v>
      </c>
      <c r="AP40" s="41">
        <f t="shared" si="1"/>
        <v>4965.8999999999996</v>
      </c>
    </row>
    <row r="41" spans="1:42" s="77" customFormat="1" ht="16.5" thickBot="1" x14ac:dyDescent="0.3">
      <c r="A41" s="39">
        <v>38</v>
      </c>
      <c r="B41" s="46" t="s">
        <v>321</v>
      </c>
      <c r="C41" s="47">
        <v>1985</v>
      </c>
      <c r="D41" s="47">
        <v>29</v>
      </c>
      <c r="E41" s="47" t="s">
        <v>130</v>
      </c>
      <c r="F41" s="47" t="s">
        <v>127</v>
      </c>
      <c r="G41" s="47">
        <v>9</v>
      </c>
      <c r="H41" s="47">
        <v>2</v>
      </c>
      <c r="I41" s="47">
        <v>2</v>
      </c>
      <c r="J41" s="47">
        <v>72</v>
      </c>
      <c r="K41" s="47">
        <v>192</v>
      </c>
      <c r="L41" s="47" t="s">
        <v>122</v>
      </c>
      <c r="M41" s="47" t="s">
        <v>122</v>
      </c>
      <c r="N41" s="47" t="s">
        <v>121</v>
      </c>
      <c r="O41" s="47" t="s">
        <v>121</v>
      </c>
      <c r="P41" s="47" t="s">
        <v>122</v>
      </c>
      <c r="Q41" s="47" t="s">
        <v>122</v>
      </c>
      <c r="R41" s="47" t="s">
        <v>122</v>
      </c>
      <c r="S41" s="47" t="s">
        <v>121</v>
      </c>
      <c r="T41" s="47" t="s">
        <v>121</v>
      </c>
      <c r="U41" s="47">
        <v>2</v>
      </c>
      <c r="V41" s="47" t="s">
        <v>123</v>
      </c>
      <c r="W41" s="47" t="s">
        <v>124</v>
      </c>
      <c r="X41" s="47" t="s">
        <v>125</v>
      </c>
      <c r="Y41" s="47" t="s">
        <v>122</v>
      </c>
      <c r="Z41" s="48">
        <v>1</v>
      </c>
      <c r="AA41" s="47">
        <v>2</v>
      </c>
      <c r="AB41" s="49">
        <v>12649</v>
      </c>
      <c r="AC41" s="43">
        <v>3580</v>
      </c>
      <c r="AD41" s="43">
        <v>3580</v>
      </c>
      <c r="AE41" s="43">
        <f t="shared" si="0"/>
        <v>0</v>
      </c>
      <c r="AF41" s="47">
        <v>600</v>
      </c>
      <c r="AG41" s="47">
        <v>420</v>
      </c>
      <c r="AH41" s="47">
        <v>570</v>
      </c>
      <c r="AI41" s="72">
        <v>507.8</v>
      </c>
      <c r="AJ41" s="81">
        <v>518.20000000000005</v>
      </c>
      <c r="AK41" s="84">
        <v>0</v>
      </c>
      <c r="AL41" s="47" t="s">
        <v>201</v>
      </c>
      <c r="AM41" s="83">
        <v>595</v>
      </c>
      <c r="AN41" s="83">
        <v>610</v>
      </c>
      <c r="AO41" s="47">
        <v>511</v>
      </c>
      <c r="AP41" s="41">
        <f t="shared" si="1"/>
        <v>3839.1</v>
      </c>
    </row>
    <row r="42" spans="1:42" s="77" customFormat="1" ht="16.5" thickBot="1" x14ac:dyDescent="0.3">
      <c r="A42" s="39">
        <v>39</v>
      </c>
      <c r="B42" s="46" t="s">
        <v>322</v>
      </c>
      <c r="C42" s="47">
        <v>1989</v>
      </c>
      <c r="D42" s="47">
        <v>25</v>
      </c>
      <c r="E42" s="47" t="s">
        <v>128</v>
      </c>
      <c r="F42" s="47" t="s">
        <v>127</v>
      </c>
      <c r="G42" s="47">
        <v>9</v>
      </c>
      <c r="H42" s="47">
        <v>3</v>
      </c>
      <c r="I42" s="47">
        <v>3</v>
      </c>
      <c r="J42" s="78">
        <v>89</v>
      </c>
      <c r="K42" s="47">
        <v>264</v>
      </c>
      <c r="L42" s="47" t="s">
        <v>122</v>
      </c>
      <c r="M42" s="47" t="s">
        <v>122</v>
      </c>
      <c r="N42" s="47" t="s">
        <v>121</v>
      </c>
      <c r="O42" s="47" t="s">
        <v>121</v>
      </c>
      <c r="P42" s="47" t="s">
        <v>122</v>
      </c>
      <c r="Q42" s="47" t="s">
        <v>122</v>
      </c>
      <c r="R42" s="47" t="s">
        <v>122</v>
      </c>
      <c r="S42" s="47" t="s">
        <v>121</v>
      </c>
      <c r="T42" s="47" t="s">
        <v>121</v>
      </c>
      <c r="U42" s="47">
        <v>3</v>
      </c>
      <c r="V42" s="47" t="s">
        <v>123</v>
      </c>
      <c r="W42" s="47" t="s">
        <v>124</v>
      </c>
      <c r="X42" s="47" t="s">
        <v>125</v>
      </c>
      <c r="Y42" s="47" t="s">
        <v>122</v>
      </c>
      <c r="Z42" s="48">
        <v>1</v>
      </c>
      <c r="AA42" s="47">
        <v>2</v>
      </c>
      <c r="AB42" s="49">
        <v>23187</v>
      </c>
      <c r="AC42" s="43">
        <v>6023</v>
      </c>
      <c r="AD42" s="43">
        <v>6023</v>
      </c>
      <c r="AE42" s="43">
        <f t="shared" si="0"/>
        <v>0</v>
      </c>
      <c r="AF42" s="47">
        <v>930</v>
      </c>
      <c r="AG42" s="47">
        <v>725</v>
      </c>
      <c r="AH42" s="49">
        <v>1011</v>
      </c>
      <c r="AI42" s="72">
        <v>405.1</v>
      </c>
      <c r="AJ42" s="81">
        <v>454.1</v>
      </c>
      <c r="AK42" s="84">
        <v>37.6</v>
      </c>
      <c r="AL42" s="47" t="s">
        <v>267</v>
      </c>
      <c r="AM42" s="83">
        <v>455</v>
      </c>
      <c r="AN42" s="83">
        <v>960</v>
      </c>
      <c r="AO42" s="47">
        <v>0</v>
      </c>
      <c r="AP42" s="41">
        <f t="shared" si="1"/>
        <v>6250.05</v>
      </c>
    </row>
    <row r="43" spans="1:42" s="77" customFormat="1" ht="16.5" thickBot="1" x14ac:dyDescent="0.3">
      <c r="A43" s="39">
        <v>40</v>
      </c>
      <c r="B43" s="46" t="s">
        <v>323</v>
      </c>
      <c r="C43" s="47">
        <v>1992</v>
      </c>
      <c r="D43" s="47">
        <v>22</v>
      </c>
      <c r="E43" s="47" t="s">
        <v>129</v>
      </c>
      <c r="F43" s="47" t="s">
        <v>127</v>
      </c>
      <c r="G43" s="47">
        <v>9</v>
      </c>
      <c r="H43" s="47">
        <v>2</v>
      </c>
      <c r="I43" s="47">
        <v>2</v>
      </c>
      <c r="J43" s="78">
        <v>53</v>
      </c>
      <c r="K43" s="47">
        <v>183</v>
      </c>
      <c r="L43" s="47" t="s">
        <v>122</v>
      </c>
      <c r="M43" s="47" t="s">
        <v>122</v>
      </c>
      <c r="N43" s="47" t="s">
        <v>121</v>
      </c>
      <c r="O43" s="47" t="s">
        <v>121</v>
      </c>
      <c r="P43" s="47" t="s">
        <v>122</v>
      </c>
      <c r="Q43" s="47" t="s">
        <v>122</v>
      </c>
      <c r="R43" s="47" t="s">
        <v>122</v>
      </c>
      <c r="S43" s="47" t="s">
        <v>121</v>
      </c>
      <c r="T43" s="47" t="s">
        <v>121</v>
      </c>
      <c r="U43" s="47">
        <v>2</v>
      </c>
      <c r="V43" s="47" t="s">
        <v>123</v>
      </c>
      <c r="W43" s="47" t="s">
        <v>124</v>
      </c>
      <c r="X43" s="47" t="s">
        <v>125</v>
      </c>
      <c r="Y43" s="47" t="s">
        <v>122</v>
      </c>
      <c r="Z43" s="48">
        <v>1</v>
      </c>
      <c r="AA43" s="47">
        <v>2</v>
      </c>
      <c r="AB43" s="49">
        <v>12649</v>
      </c>
      <c r="AC43" s="43">
        <v>4057</v>
      </c>
      <c r="AD43" s="43">
        <v>4057</v>
      </c>
      <c r="AE43" s="43">
        <f t="shared" si="0"/>
        <v>0</v>
      </c>
      <c r="AF43" s="47">
        <v>630</v>
      </c>
      <c r="AG43" s="47">
        <v>480</v>
      </c>
      <c r="AH43" s="47">
        <v>601</v>
      </c>
      <c r="AI43" s="72">
        <v>776.2</v>
      </c>
      <c r="AJ43" s="81">
        <v>794.2</v>
      </c>
      <c r="AK43" s="91">
        <v>0</v>
      </c>
      <c r="AL43" s="47" t="s">
        <v>268</v>
      </c>
      <c r="AM43" s="83">
        <v>399</v>
      </c>
      <c r="AN43" s="83">
        <v>848</v>
      </c>
      <c r="AO43" s="47">
        <v>0</v>
      </c>
      <c r="AP43" s="41">
        <f t="shared" si="1"/>
        <v>4454.1000000000004</v>
      </c>
    </row>
    <row r="44" spans="1:42" s="77" customFormat="1" ht="16.5" thickBot="1" x14ac:dyDescent="0.3">
      <c r="A44" s="39">
        <v>41</v>
      </c>
      <c r="B44" s="46" t="s">
        <v>324</v>
      </c>
      <c r="C44" s="47">
        <v>1985</v>
      </c>
      <c r="D44" s="47">
        <v>29</v>
      </c>
      <c r="E44" s="47" t="s">
        <v>128</v>
      </c>
      <c r="F44" s="47" t="s">
        <v>127</v>
      </c>
      <c r="G44" s="47">
        <v>9</v>
      </c>
      <c r="H44" s="47">
        <v>2</v>
      </c>
      <c r="I44" s="47">
        <v>2</v>
      </c>
      <c r="J44" s="47">
        <v>72</v>
      </c>
      <c r="K44" s="47">
        <v>157</v>
      </c>
      <c r="L44" s="47" t="s">
        <v>122</v>
      </c>
      <c r="M44" s="47" t="s">
        <v>122</v>
      </c>
      <c r="N44" s="47" t="s">
        <v>121</v>
      </c>
      <c r="O44" s="47" t="s">
        <v>121</v>
      </c>
      <c r="P44" s="47" t="s">
        <v>122</v>
      </c>
      <c r="Q44" s="47" t="s">
        <v>122</v>
      </c>
      <c r="R44" s="47" t="s">
        <v>122</v>
      </c>
      <c r="S44" s="47" t="s">
        <v>121</v>
      </c>
      <c r="T44" s="47" t="s">
        <v>121</v>
      </c>
      <c r="U44" s="47">
        <v>2</v>
      </c>
      <c r="V44" s="47" t="s">
        <v>123</v>
      </c>
      <c r="W44" s="47" t="s">
        <v>124</v>
      </c>
      <c r="X44" s="47" t="s">
        <v>125</v>
      </c>
      <c r="Y44" s="47" t="s">
        <v>122</v>
      </c>
      <c r="Z44" s="48">
        <v>1</v>
      </c>
      <c r="AA44" s="47">
        <v>2</v>
      </c>
      <c r="AB44" s="49">
        <v>14540</v>
      </c>
      <c r="AC44" s="43">
        <v>3656</v>
      </c>
      <c r="AD44" s="43">
        <v>3656</v>
      </c>
      <c r="AE44" s="43">
        <f t="shared" si="0"/>
        <v>0</v>
      </c>
      <c r="AF44" s="47">
        <v>600</v>
      </c>
      <c r="AG44" s="47">
        <v>480</v>
      </c>
      <c r="AH44" s="47">
        <v>613</v>
      </c>
      <c r="AI44" s="72">
        <v>534.29999999999995</v>
      </c>
      <c r="AJ44" s="81">
        <v>545.1</v>
      </c>
      <c r="AK44" s="84">
        <v>0</v>
      </c>
      <c r="AL44" s="47" t="s">
        <v>203</v>
      </c>
      <c r="AM44" s="83">
        <v>460</v>
      </c>
      <c r="AN44" s="83">
        <v>393</v>
      </c>
      <c r="AO44" s="47">
        <v>0</v>
      </c>
      <c r="AP44" s="41">
        <f t="shared" si="1"/>
        <v>3928.55</v>
      </c>
    </row>
    <row r="45" spans="1:42" s="77" customFormat="1" ht="16.5" thickBot="1" x14ac:dyDescent="0.3">
      <c r="A45" s="39">
        <v>42</v>
      </c>
      <c r="B45" s="46" t="s">
        <v>325</v>
      </c>
      <c r="C45" s="47">
        <v>1986</v>
      </c>
      <c r="D45" s="47">
        <v>28</v>
      </c>
      <c r="E45" s="47" t="s">
        <v>128</v>
      </c>
      <c r="F45" s="47" t="s">
        <v>127</v>
      </c>
      <c r="G45" s="47">
        <v>9</v>
      </c>
      <c r="H45" s="47">
        <v>2</v>
      </c>
      <c r="I45" s="47">
        <v>2</v>
      </c>
      <c r="J45" s="47">
        <v>71</v>
      </c>
      <c r="K45" s="47">
        <v>161</v>
      </c>
      <c r="L45" s="47" t="s">
        <v>122</v>
      </c>
      <c r="M45" s="47" t="s">
        <v>122</v>
      </c>
      <c r="N45" s="47" t="s">
        <v>121</v>
      </c>
      <c r="O45" s="47" t="s">
        <v>121</v>
      </c>
      <c r="P45" s="47" t="s">
        <v>122</v>
      </c>
      <c r="Q45" s="47" t="s">
        <v>122</v>
      </c>
      <c r="R45" s="47" t="s">
        <v>122</v>
      </c>
      <c r="S45" s="47" t="s">
        <v>121</v>
      </c>
      <c r="T45" s="47" t="s">
        <v>121</v>
      </c>
      <c r="U45" s="47">
        <v>2</v>
      </c>
      <c r="V45" s="47" t="s">
        <v>123</v>
      </c>
      <c r="W45" s="47" t="s">
        <v>124</v>
      </c>
      <c r="X45" s="47" t="s">
        <v>125</v>
      </c>
      <c r="Y45" s="47" t="s">
        <v>122</v>
      </c>
      <c r="Z45" s="48">
        <v>1</v>
      </c>
      <c r="AA45" s="47">
        <v>2</v>
      </c>
      <c r="AB45" s="49">
        <v>14396</v>
      </c>
      <c r="AC45" s="43">
        <v>3606.2</v>
      </c>
      <c r="AD45" s="43">
        <v>3606.2</v>
      </c>
      <c r="AE45" s="43">
        <f t="shared" si="0"/>
        <v>0</v>
      </c>
      <c r="AF45" s="47">
        <v>600</v>
      </c>
      <c r="AG45" s="47">
        <v>480</v>
      </c>
      <c r="AH45" s="47">
        <v>601</v>
      </c>
      <c r="AI45" s="72">
        <v>534.29999999999995</v>
      </c>
      <c r="AJ45" s="81">
        <v>545</v>
      </c>
      <c r="AK45" s="84">
        <v>0</v>
      </c>
      <c r="AL45" s="47" t="s">
        <v>204</v>
      </c>
      <c r="AM45" s="83">
        <v>360</v>
      </c>
      <c r="AN45" s="83">
        <v>599</v>
      </c>
      <c r="AO45" s="47">
        <v>0</v>
      </c>
      <c r="AP45" s="41">
        <f t="shared" si="1"/>
        <v>3878.7</v>
      </c>
    </row>
    <row r="46" spans="1:42" s="77" customFormat="1" ht="16.5" thickBot="1" x14ac:dyDescent="0.3">
      <c r="A46" s="39">
        <v>43</v>
      </c>
      <c r="B46" s="85" t="s">
        <v>331</v>
      </c>
      <c r="C46" s="86">
        <v>1989</v>
      </c>
      <c r="D46" s="47">
        <v>25</v>
      </c>
      <c r="E46" s="47" t="s">
        <v>128</v>
      </c>
      <c r="F46" s="47" t="s">
        <v>127</v>
      </c>
      <c r="G46" s="47">
        <v>9</v>
      </c>
      <c r="H46" s="47">
        <v>2</v>
      </c>
      <c r="I46" s="47">
        <v>2</v>
      </c>
      <c r="J46" s="47">
        <v>53</v>
      </c>
      <c r="K46" s="47">
        <v>128</v>
      </c>
      <c r="L46" s="47" t="s">
        <v>122</v>
      </c>
      <c r="M46" s="47" t="s">
        <v>122</v>
      </c>
      <c r="N46" s="47" t="s">
        <v>121</v>
      </c>
      <c r="O46" s="47" t="s">
        <v>121</v>
      </c>
      <c r="P46" s="47" t="s">
        <v>122</v>
      </c>
      <c r="Q46" s="47" t="s">
        <v>122</v>
      </c>
      <c r="R46" s="47" t="s">
        <v>122</v>
      </c>
      <c r="S46" s="47" t="s">
        <v>121</v>
      </c>
      <c r="T46" s="47" t="s">
        <v>121</v>
      </c>
      <c r="U46" s="47">
        <v>2</v>
      </c>
      <c r="V46" s="47" t="s">
        <v>123</v>
      </c>
      <c r="W46" s="47" t="s">
        <v>124</v>
      </c>
      <c r="X46" s="47" t="s">
        <v>125</v>
      </c>
      <c r="Y46" s="47" t="s">
        <v>122</v>
      </c>
      <c r="Z46" s="47">
        <v>1</v>
      </c>
      <c r="AA46" s="47">
        <v>2</v>
      </c>
      <c r="AB46" s="49">
        <v>14907</v>
      </c>
      <c r="AC46" s="43">
        <v>3846</v>
      </c>
      <c r="AD46" s="43">
        <v>3846</v>
      </c>
      <c r="AE46" s="43">
        <f t="shared" si="0"/>
        <v>0</v>
      </c>
      <c r="AF46" s="47">
        <v>585</v>
      </c>
      <c r="AG46" s="47">
        <v>490</v>
      </c>
      <c r="AH46" s="47">
        <v>580</v>
      </c>
      <c r="AI46" s="72">
        <v>480</v>
      </c>
      <c r="AJ46" s="81">
        <v>491.8</v>
      </c>
      <c r="AK46" s="47">
        <v>0</v>
      </c>
      <c r="AL46" s="47" t="s">
        <v>169</v>
      </c>
      <c r="AM46" s="83">
        <v>424</v>
      </c>
      <c r="AN46" s="83">
        <v>213</v>
      </c>
      <c r="AO46" s="47">
        <v>0</v>
      </c>
      <c r="AP46" s="41">
        <f t="shared" si="1"/>
        <v>4091.9</v>
      </c>
    </row>
    <row r="47" spans="1:42" s="77" customFormat="1" ht="16.5" thickBot="1" x14ac:dyDescent="0.3">
      <c r="A47" s="39">
        <v>44</v>
      </c>
      <c r="B47" s="85" t="s">
        <v>332</v>
      </c>
      <c r="C47" s="86">
        <v>1989</v>
      </c>
      <c r="D47" s="47">
        <v>25</v>
      </c>
      <c r="E47" s="47" t="s">
        <v>128</v>
      </c>
      <c r="F47" s="47" t="s">
        <v>127</v>
      </c>
      <c r="G47" s="47">
        <v>9</v>
      </c>
      <c r="H47" s="47">
        <v>2</v>
      </c>
      <c r="I47" s="47">
        <v>2</v>
      </c>
      <c r="J47" s="47">
        <v>53</v>
      </c>
      <c r="K47" s="47">
        <v>134</v>
      </c>
      <c r="L47" s="47" t="s">
        <v>122</v>
      </c>
      <c r="M47" s="47" t="s">
        <v>122</v>
      </c>
      <c r="N47" s="47" t="s">
        <v>121</v>
      </c>
      <c r="O47" s="47" t="s">
        <v>121</v>
      </c>
      <c r="P47" s="47" t="s">
        <v>122</v>
      </c>
      <c r="Q47" s="47" t="s">
        <v>122</v>
      </c>
      <c r="R47" s="47" t="s">
        <v>122</v>
      </c>
      <c r="S47" s="47" t="s">
        <v>121</v>
      </c>
      <c r="T47" s="47" t="s">
        <v>121</v>
      </c>
      <c r="U47" s="47">
        <v>2</v>
      </c>
      <c r="V47" s="47" t="s">
        <v>123</v>
      </c>
      <c r="W47" s="47" t="s">
        <v>124</v>
      </c>
      <c r="X47" s="47" t="s">
        <v>125</v>
      </c>
      <c r="Y47" s="47" t="s">
        <v>122</v>
      </c>
      <c r="Z47" s="47">
        <v>1</v>
      </c>
      <c r="AA47" s="47">
        <v>2</v>
      </c>
      <c r="AB47" s="49">
        <v>14839</v>
      </c>
      <c r="AC47" s="43">
        <v>3870</v>
      </c>
      <c r="AD47" s="43">
        <v>3870</v>
      </c>
      <c r="AE47" s="43">
        <f t="shared" si="0"/>
        <v>0</v>
      </c>
      <c r="AF47" s="47">
        <v>581</v>
      </c>
      <c r="AG47" s="47">
        <v>520</v>
      </c>
      <c r="AH47" s="47">
        <v>580</v>
      </c>
      <c r="AI47" s="72">
        <v>492.3</v>
      </c>
      <c r="AJ47" s="81">
        <v>504.1</v>
      </c>
      <c r="AK47" s="47">
        <v>0</v>
      </c>
      <c r="AL47" s="47" t="s">
        <v>169</v>
      </c>
      <c r="AM47" s="83">
        <v>623</v>
      </c>
      <c r="AN47" s="83">
        <v>385</v>
      </c>
      <c r="AO47" s="47">
        <v>0</v>
      </c>
      <c r="AP47" s="41">
        <f t="shared" si="1"/>
        <v>4122.05</v>
      </c>
    </row>
    <row r="48" spans="1:42" s="77" customFormat="1" ht="16.5" thickBot="1" x14ac:dyDescent="0.3">
      <c r="A48" s="39">
        <v>45</v>
      </c>
      <c r="B48" s="85" t="s">
        <v>333</v>
      </c>
      <c r="C48" s="86">
        <v>1989</v>
      </c>
      <c r="D48" s="47">
        <v>25</v>
      </c>
      <c r="E48" s="47" t="s">
        <v>128</v>
      </c>
      <c r="F48" s="47" t="s">
        <v>127</v>
      </c>
      <c r="G48" s="47">
        <v>9</v>
      </c>
      <c r="H48" s="47">
        <v>3</v>
      </c>
      <c r="I48" s="47">
        <v>3</v>
      </c>
      <c r="J48" s="47">
        <v>89</v>
      </c>
      <c r="K48" s="47">
        <v>240</v>
      </c>
      <c r="L48" s="47" t="s">
        <v>122</v>
      </c>
      <c r="M48" s="47" t="s">
        <v>122</v>
      </c>
      <c r="N48" s="47" t="s">
        <v>121</v>
      </c>
      <c r="O48" s="47" t="s">
        <v>121</v>
      </c>
      <c r="P48" s="47" t="s">
        <v>122</v>
      </c>
      <c r="Q48" s="47" t="s">
        <v>122</v>
      </c>
      <c r="R48" s="47" t="s">
        <v>122</v>
      </c>
      <c r="S48" s="47" t="s">
        <v>121</v>
      </c>
      <c r="T48" s="47" t="s">
        <v>121</v>
      </c>
      <c r="U48" s="47">
        <v>3</v>
      </c>
      <c r="V48" s="47" t="s">
        <v>123</v>
      </c>
      <c r="W48" s="47" t="s">
        <v>124</v>
      </c>
      <c r="X48" s="47" t="s">
        <v>125</v>
      </c>
      <c r="Y48" s="47" t="s">
        <v>122</v>
      </c>
      <c r="Z48" s="47">
        <v>1</v>
      </c>
      <c r="AA48" s="47">
        <v>2</v>
      </c>
      <c r="AB48" s="49">
        <v>23215</v>
      </c>
      <c r="AC48" s="43">
        <v>6055</v>
      </c>
      <c r="AD48" s="43">
        <v>6055</v>
      </c>
      <c r="AE48" s="43">
        <f t="shared" si="0"/>
        <v>0</v>
      </c>
      <c r="AF48" s="47">
        <v>911</v>
      </c>
      <c r="AG48" s="47">
        <v>787</v>
      </c>
      <c r="AH48" s="47">
        <v>910</v>
      </c>
      <c r="AI48" s="72">
        <v>750.3</v>
      </c>
      <c r="AJ48" s="81">
        <v>767.8</v>
      </c>
      <c r="AK48" s="78">
        <v>0</v>
      </c>
      <c r="AL48" s="47" t="s">
        <v>230</v>
      </c>
      <c r="AM48" s="83">
        <v>488</v>
      </c>
      <c r="AN48" s="83">
        <v>533</v>
      </c>
      <c r="AO48" s="47">
        <v>0</v>
      </c>
      <c r="AP48" s="41">
        <f t="shared" si="1"/>
        <v>6438.9</v>
      </c>
    </row>
    <row r="49" spans="1:42" s="77" customFormat="1" ht="16.5" thickBot="1" x14ac:dyDescent="0.3">
      <c r="A49" s="39">
        <v>46</v>
      </c>
      <c r="B49" s="85" t="s">
        <v>334</v>
      </c>
      <c r="C49" s="86">
        <v>1991</v>
      </c>
      <c r="D49" s="47">
        <v>23</v>
      </c>
      <c r="E49" s="47" t="s">
        <v>128</v>
      </c>
      <c r="F49" s="47" t="s">
        <v>127</v>
      </c>
      <c r="G49" s="47">
        <v>9</v>
      </c>
      <c r="H49" s="47">
        <v>2</v>
      </c>
      <c r="I49" s="47">
        <v>2</v>
      </c>
      <c r="J49" s="47">
        <v>53</v>
      </c>
      <c r="K49" s="47">
        <v>160</v>
      </c>
      <c r="L49" s="47" t="s">
        <v>122</v>
      </c>
      <c r="M49" s="47" t="s">
        <v>122</v>
      </c>
      <c r="N49" s="47" t="s">
        <v>121</v>
      </c>
      <c r="O49" s="47" t="s">
        <v>121</v>
      </c>
      <c r="P49" s="47" t="s">
        <v>122</v>
      </c>
      <c r="Q49" s="47" t="s">
        <v>122</v>
      </c>
      <c r="R49" s="47" t="s">
        <v>122</v>
      </c>
      <c r="S49" s="47" t="s">
        <v>121</v>
      </c>
      <c r="T49" s="47" t="s">
        <v>121</v>
      </c>
      <c r="U49" s="47">
        <v>2</v>
      </c>
      <c r="V49" s="47" t="s">
        <v>123</v>
      </c>
      <c r="W49" s="47" t="s">
        <v>124</v>
      </c>
      <c r="X49" s="47" t="s">
        <v>125</v>
      </c>
      <c r="Y49" s="47" t="s">
        <v>122</v>
      </c>
      <c r="Z49" s="47">
        <v>1</v>
      </c>
      <c r="AA49" s="47">
        <v>2</v>
      </c>
      <c r="AB49" s="49">
        <v>14546</v>
      </c>
      <c r="AC49" s="43">
        <v>3796</v>
      </c>
      <c r="AD49" s="43">
        <v>3796</v>
      </c>
      <c r="AE49" s="43">
        <f t="shared" si="0"/>
        <v>0</v>
      </c>
      <c r="AF49" s="47">
        <v>600</v>
      </c>
      <c r="AG49" s="47">
        <v>490</v>
      </c>
      <c r="AH49" s="47">
        <v>580</v>
      </c>
      <c r="AI49" s="72">
        <v>431</v>
      </c>
      <c r="AJ49" s="81">
        <v>480.9</v>
      </c>
      <c r="AK49" s="47">
        <v>40</v>
      </c>
      <c r="AL49" s="47" t="s">
        <v>230</v>
      </c>
      <c r="AM49" s="83">
        <v>562</v>
      </c>
      <c r="AN49" s="83">
        <v>763</v>
      </c>
      <c r="AO49" s="47">
        <v>0</v>
      </c>
      <c r="AP49" s="41">
        <f t="shared" si="1"/>
        <v>4036.45</v>
      </c>
    </row>
    <row r="50" spans="1:42" s="77" customFormat="1" ht="16.5" thickBot="1" x14ac:dyDescent="0.3">
      <c r="A50" s="39">
        <v>47</v>
      </c>
      <c r="B50" s="85" t="s">
        <v>335</v>
      </c>
      <c r="C50" s="86">
        <v>1990</v>
      </c>
      <c r="D50" s="47">
        <v>24</v>
      </c>
      <c r="E50" s="47" t="s">
        <v>128</v>
      </c>
      <c r="F50" s="47" t="s">
        <v>127</v>
      </c>
      <c r="G50" s="47">
        <v>9</v>
      </c>
      <c r="H50" s="47">
        <v>2</v>
      </c>
      <c r="I50" s="47">
        <v>2</v>
      </c>
      <c r="J50" s="47">
        <v>53</v>
      </c>
      <c r="K50" s="47">
        <v>156</v>
      </c>
      <c r="L50" s="47" t="s">
        <v>122</v>
      </c>
      <c r="M50" s="47" t="s">
        <v>122</v>
      </c>
      <c r="N50" s="47" t="s">
        <v>121</v>
      </c>
      <c r="O50" s="47" t="s">
        <v>121</v>
      </c>
      <c r="P50" s="47" t="s">
        <v>122</v>
      </c>
      <c r="Q50" s="47" t="s">
        <v>122</v>
      </c>
      <c r="R50" s="47" t="s">
        <v>122</v>
      </c>
      <c r="S50" s="47" t="s">
        <v>121</v>
      </c>
      <c r="T50" s="47" t="s">
        <v>121</v>
      </c>
      <c r="U50" s="47">
        <v>2</v>
      </c>
      <c r="V50" s="47" t="s">
        <v>123</v>
      </c>
      <c r="W50" s="47" t="s">
        <v>124</v>
      </c>
      <c r="X50" s="47" t="s">
        <v>125</v>
      </c>
      <c r="Y50" s="47" t="s">
        <v>122</v>
      </c>
      <c r="Z50" s="84">
        <v>1</v>
      </c>
      <c r="AA50" s="47">
        <v>2</v>
      </c>
      <c r="AB50" s="49">
        <v>15172</v>
      </c>
      <c r="AC50" s="43">
        <v>3820</v>
      </c>
      <c r="AD50" s="43">
        <v>3820</v>
      </c>
      <c r="AE50" s="43">
        <f t="shared" si="0"/>
        <v>0</v>
      </c>
      <c r="AF50" s="47">
        <v>600</v>
      </c>
      <c r="AG50" s="47">
        <v>520</v>
      </c>
      <c r="AH50" s="47">
        <v>600</v>
      </c>
      <c r="AI50" s="72">
        <v>514.4</v>
      </c>
      <c r="AJ50" s="81">
        <v>525.20000000000005</v>
      </c>
      <c r="AK50" s="84">
        <v>0</v>
      </c>
      <c r="AL50" s="47" t="s">
        <v>230</v>
      </c>
      <c r="AM50" s="83">
        <v>400</v>
      </c>
      <c r="AN50" s="83">
        <v>492</v>
      </c>
      <c r="AO50" s="47">
        <v>0</v>
      </c>
      <c r="AP50" s="41">
        <f t="shared" si="1"/>
        <v>4082.6</v>
      </c>
    </row>
    <row r="51" spans="1:42" s="77" customFormat="1" ht="16.5" thickBot="1" x14ac:dyDescent="0.3">
      <c r="A51" s="39">
        <v>48</v>
      </c>
      <c r="B51" s="85" t="s">
        <v>336</v>
      </c>
      <c r="C51" s="86">
        <v>1989</v>
      </c>
      <c r="D51" s="47">
        <v>25</v>
      </c>
      <c r="E51" s="47" t="s">
        <v>128</v>
      </c>
      <c r="F51" s="47" t="s">
        <v>127</v>
      </c>
      <c r="G51" s="47">
        <v>9</v>
      </c>
      <c r="H51" s="47">
        <v>3</v>
      </c>
      <c r="I51" s="47">
        <v>3</v>
      </c>
      <c r="J51" s="47">
        <v>89</v>
      </c>
      <c r="K51" s="47">
        <v>238</v>
      </c>
      <c r="L51" s="47" t="s">
        <v>122</v>
      </c>
      <c r="M51" s="47" t="s">
        <v>122</v>
      </c>
      <c r="N51" s="47" t="s">
        <v>121</v>
      </c>
      <c r="O51" s="47" t="s">
        <v>121</v>
      </c>
      <c r="P51" s="47" t="s">
        <v>122</v>
      </c>
      <c r="Q51" s="47" t="s">
        <v>122</v>
      </c>
      <c r="R51" s="47" t="s">
        <v>122</v>
      </c>
      <c r="S51" s="47" t="s">
        <v>121</v>
      </c>
      <c r="T51" s="47" t="s">
        <v>121</v>
      </c>
      <c r="U51" s="47">
        <v>3</v>
      </c>
      <c r="V51" s="47" t="s">
        <v>123</v>
      </c>
      <c r="W51" s="47" t="s">
        <v>124</v>
      </c>
      <c r="X51" s="47" t="s">
        <v>125</v>
      </c>
      <c r="Y51" s="47" t="s">
        <v>122</v>
      </c>
      <c r="Z51" s="84">
        <v>1</v>
      </c>
      <c r="AA51" s="47">
        <v>2</v>
      </c>
      <c r="AB51" s="49">
        <v>23867</v>
      </c>
      <c r="AC51" s="43">
        <v>6029</v>
      </c>
      <c r="AD51" s="43">
        <v>6029</v>
      </c>
      <c r="AE51" s="43">
        <f t="shared" si="0"/>
        <v>0</v>
      </c>
      <c r="AF51" s="47">
        <v>920</v>
      </c>
      <c r="AG51" s="47">
        <v>858</v>
      </c>
      <c r="AH51" s="47">
        <v>900</v>
      </c>
      <c r="AI51" s="72">
        <v>749.7</v>
      </c>
      <c r="AJ51" s="81">
        <v>769.1</v>
      </c>
      <c r="AK51" s="84">
        <v>0</v>
      </c>
      <c r="AL51" s="47" t="s">
        <v>231</v>
      </c>
      <c r="AM51" s="83">
        <v>550</v>
      </c>
      <c r="AN51" s="83">
        <v>767</v>
      </c>
      <c r="AO51" s="47">
        <v>0</v>
      </c>
      <c r="AP51" s="41">
        <f t="shared" si="1"/>
        <v>6413.55</v>
      </c>
    </row>
    <row r="52" spans="1:42" s="77" customFormat="1" ht="16.5" thickBot="1" x14ac:dyDescent="0.3">
      <c r="A52" s="39">
        <v>49</v>
      </c>
      <c r="B52" s="85" t="s">
        <v>338</v>
      </c>
      <c r="C52" s="86">
        <v>1989</v>
      </c>
      <c r="D52" s="47">
        <v>25</v>
      </c>
      <c r="E52" s="47" t="s">
        <v>128</v>
      </c>
      <c r="F52" s="47" t="s">
        <v>127</v>
      </c>
      <c r="G52" s="47">
        <v>9</v>
      </c>
      <c r="H52" s="47">
        <v>2</v>
      </c>
      <c r="I52" s="47">
        <v>2</v>
      </c>
      <c r="J52" s="47">
        <v>53</v>
      </c>
      <c r="K52" s="47">
        <v>142</v>
      </c>
      <c r="L52" s="47" t="s">
        <v>122</v>
      </c>
      <c r="M52" s="47" t="s">
        <v>122</v>
      </c>
      <c r="N52" s="47" t="s">
        <v>121</v>
      </c>
      <c r="O52" s="47" t="s">
        <v>121</v>
      </c>
      <c r="P52" s="47" t="s">
        <v>122</v>
      </c>
      <c r="Q52" s="47" t="s">
        <v>122</v>
      </c>
      <c r="R52" s="47" t="s">
        <v>122</v>
      </c>
      <c r="S52" s="47" t="s">
        <v>121</v>
      </c>
      <c r="T52" s="47" t="s">
        <v>121</v>
      </c>
      <c r="U52" s="47">
        <v>2</v>
      </c>
      <c r="V52" s="47" t="s">
        <v>123</v>
      </c>
      <c r="W52" s="47" t="s">
        <v>124</v>
      </c>
      <c r="X52" s="47" t="s">
        <v>125</v>
      </c>
      <c r="Y52" s="47" t="s">
        <v>122</v>
      </c>
      <c r="Z52" s="84">
        <v>1</v>
      </c>
      <c r="AA52" s="47">
        <v>2</v>
      </c>
      <c r="AB52" s="49">
        <v>14596</v>
      </c>
      <c r="AC52" s="43">
        <v>3826</v>
      </c>
      <c r="AD52" s="43">
        <v>3826</v>
      </c>
      <c r="AE52" s="43">
        <f t="shared" ref="AE52:AE57" si="2">AC52-AD52</f>
        <v>0</v>
      </c>
      <c r="AF52" s="47">
        <v>600</v>
      </c>
      <c r="AG52" s="47">
        <v>539</v>
      </c>
      <c r="AH52" s="47">
        <v>580</v>
      </c>
      <c r="AI52" s="72">
        <v>483.7</v>
      </c>
      <c r="AJ52" s="81">
        <v>495.1</v>
      </c>
      <c r="AK52" s="84">
        <v>0</v>
      </c>
      <c r="AL52" s="47" t="s">
        <v>261</v>
      </c>
      <c r="AM52" s="83">
        <v>460</v>
      </c>
      <c r="AN52" s="83">
        <v>690</v>
      </c>
      <c r="AO52" s="47">
        <v>0</v>
      </c>
      <c r="AP52" s="41">
        <f t="shared" ref="AP52:AP57" si="3">AD52+(AE52+AJ52)*0.5</f>
        <v>4073.55</v>
      </c>
    </row>
    <row r="53" spans="1:42" s="77" customFormat="1" ht="16.5" thickBot="1" x14ac:dyDescent="0.3">
      <c r="A53" s="39">
        <v>50</v>
      </c>
      <c r="B53" s="85" t="s">
        <v>339</v>
      </c>
      <c r="C53" s="86">
        <v>1989</v>
      </c>
      <c r="D53" s="47">
        <v>25</v>
      </c>
      <c r="E53" s="47" t="s">
        <v>128</v>
      </c>
      <c r="F53" s="47" t="s">
        <v>127</v>
      </c>
      <c r="G53" s="47">
        <v>9</v>
      </c>
      <c r="H53" s="47">
        <v>2</v>
      </c>
      <c r="I53" s="47">
        <v>2</v>
      </c>
      <c r="J53" s="47">
        <v>53</v>
      </c>
      <c r="K53" s="47">
        <v>127</v>
      </c>
      <c r="L53" s="47" t="s">
        <v>122</v>
      </c>
      <c r="M53" s="47" t="s">
        <v>122</v>
      </c>
      <c r="N53" s="47" t="s">
        <v>121</v>
      </c>
      <c r="O53" s="47" t="s">
        <v>121</v>
      </c>
      <c r="P53" s="47" t="s">
        <v>122</v>
      </c>
      <c r="Q53" s="47" t="s">
        <v>122</v>
      </c>
      <c r="R53" s="47" t="s">
        <v>122</v>
      </c>
      <c r="S53" s="47" t="s">
        <v>121</v>
      </c>
      <c r="T53" s="47" t="s">
        <v>121</v>
      </c>
      <c r="U53" s="47">
        <v>2</v>
      </c>
      <c r="V53" s="47" t="s">
        <v>123</v>
      </c>
      <c r="W53" s="47" t="s">
        <v>124</v>
      </c>
      <c r="X53" s="47" t="s">
        <v>125</v>
      </c>
      <c r="Y53" s="47" t="s">
        <v>122</v>
      </c>
      <c r="Z53" s="84">
        <v>1</v>
      </c>
      <c r="AA53" s="47">
        <v>2</v>
      </c>
      <c r="AB53" s="49">
        <v>14578</v>
      </c>
      <c r="AC53" s="43">
        <v>3821</v>
      </c>
      <c r="AD53" s="43">
        <v>3821</v>
      </c>
      <c r="AE53" s="43">
        <f t="shared" si="2"/>
        <v>0</v>
      </c>
      <c r="AF53" s="47">
        <v>600</v>
      </c>
      <c r="AG53" s="47">
        <v>539</v>
      </c>
      <c r="AH53" s="47">
        <v>580</v>
      </c>
      <c r="AI53" s="72">
        <v>497.3</v>
      </c>
      <c r="AJ53" s="81">
        <v>509.4</v>
      </c>
      <c r="AK53" s="84">
        <v>0</v>
      </c>
      <c r="AL53" s="47" t="s">
        <v>262</v>
      </c>
      <c r="AM53" s="83">
        <v>340</v>
      </c>
      <c r="AN53" s="83">
        <v>586</v>
      </c>
      <c r="AO53" s="47">
        <v>0</v>
      </c>
      <c r="AP53" s="41">
        <f t="shared" si="3"/>
        <v>4075.7</v>
      </c>
    </row>
    <row r="54" spans="1:42" s="77" customFormat="1" ht="16.5" thickBot="1" x14ac:dyDescent="0.3">
      <c r="A54" s="39">
        <v>51</v>
      </c>
      <c r="B54" s="85" t="s">
        <v>340</v>
      </c>
      <c r="C54" s="86">
        <v>1993</v>
      </c>
      <c r="D54" s="47">
        <v>21</v>
      </c>
      <c r="E54" s="47" t="s">
        <v>128</v>
      </c>
      <c r="F54" s="47" t="s">
        <v>127</v>
      </c>
      <c r="G54" s="47">
        <v>9</v>
      </c>
      <c r="H54" s="47">
        <v>2</v>
      </c>
      <c r="I54" s="47">
        <v>2</v>
      </c>
      <c r="J54" s="47">
        <v>48</v>
      </c>
      <c r="K54" s="47">
        <v>124</v>
      </c>
      <c r="L54" s="47" t="s">
        <v>122</v>
      </c>
      <c r="M54" s="47" t="s">
        <v>122</v>
      </c>
      <c r="N54" s="47" t="s">
        <v>121</v>
      </c>
      <c r="O54" s="47" t="s">
        <v>121</v>
      </c>
      <c r="P54" s="47" t="s">
        <v>122</v>
      </c>
      <c r="Q54" s="47" t="s">
        <v>122</v>
      </c>
      <c r="R54" s="47" t="s">
        <v>122</v>
      </c>
      <c r="S54" s="47" t="s">
        <v>121</v>
      </c>
      <c r="T54" s="47" t="s">
        <v>121</v>
      </c>
      <c r="U54" s="47">
        <v>2</v>
      </c>
      <c r="V54" s="47" t="s">
        <v>123</v>
      </c>
      <c r="W54" s="47" t="s">
        <v>124</v>
      </c>
      <c r="X54" s="47" t="s">
        <v>125</v>
      </c>
      <c r="Y54" s="47" t="s">
        <v>122</v>
      </c>
      <c r="Z54" s="84">
        <v>1</v>
      </c>
      <c r="AA54" s="47">
        <v>2</v>
      </c>
      <c r="AB54" s="49">
        <v>15758</v>
      </c>
      <c r="AC54" s="43">
        <v>4107.8999999999996</v>
      </c>
      <c r="AD54" s="43">
        <v>3682</v>
      </c>
      <c r="AE54" s="43">
        <f t="shared" si="2"/>
        <v>425.89999999999964</v>
      </c>
      <c r="AF54" s="47">
        <v>620</v>
      </c>
      <c r="AG54" s="47">
        <v>450</v>
      </c>
      <c r="AH54" s="47">
        <v>620</v>
      </c>
      <c r="AI54" s="72">
        <v>470.8</v>
      </c>
      <c r="AJ54" s="81">
        <v>481.6</v>
      </c>
      <c r="AK54" s="84">
        <v>0</v>
      </c>
      <c r="AL54" s="47" t="s">
        <v>232</v>
      </c>
      <c r="AM54" s="83">
        <v>1028</v>
      </c>
      <c r="AN54" s="83">
        <v>16</v>
      </c>
      <c r="AO54" s="47">
        <v>0</v>
      </c>
      <c r="AP54" s="41">
        <f t="shared" si="3"/>
        <v>4135.75</v>
      </c>
    </row>
    <row r="55" spans="1:42" s="77" customFormat="1" ht="16.5" thickBot="1" x14ac:dyDescent="0.3">
      <c r="A55" s="39">
        <v>52</v>
      </c>
      <c r="B55" s="85" t="s">
        <v>341</v>
      </c>
      <c r="C55" s="86">
        <v>1984</v>
      </c>
      <c r="D55" s="47">
        <v>30</v>
      </c>
      <c r="E55" s="47" t="s">
        <v>128</v>
      </c>
      <c r="F55" s="47" t="s">
        <v>127</v>
      </c>
      <c r="G55" s="47">
        <v>9</v>
      </c>
      <c r="H55" s="47">
        <v>5</v>
      </c>
      <c r="I55" s="47">
        <v>5</v>
      </c>
      <c r="J55" s="47">
        <v>179</v>
      </c>
      <c r="K55" s="47">
        <v>435</v>
      </c>
      <c r="L55" s="47" t="s">
        <v>122</v>
      </c>
      <c r="M55" s="47" t="s">
        <v>122</v>
      </c>
      <c r="N55" s="47" t="s">
        <v>121</v>
      </c>
      <c r="O55" s="47" t="s">
        <v>121</v>
      </c>
      <c r="P55" s="47" t="s">
        <v>122</v>
      </c>
      <c r="Q55" s="47" t="s">
        <v>122</v>
      </c>
      <c r="R55" s="47" t="s">
        <v>122</v>
      </c>
      <c r="S55" s="47" t="s">
        <v>121</v>
      </c>
      <c r="T55" s="47" t="s">
        <v>121</v>
      </c>
      <c r="U55" s="47">
        <v>5</v>
      </c>
      <c r="V55" s="47" t="s">
        <v>123</v>
      </c>
      <c r="W55" s="47" t="s">
        <v>124</v>
      </c>
      <c r="X55" s="47" t="s">
        <v>125</v>
      </c>
      <c r="Y55" s="47" t="s">
        <v>122</v>
      </c>
      <c r="Z55" s="84">
        <v>1</v>
      </c>
      <c r="AA55" s="47">
        <v>2</v>
      </c>
      <c r="AB55" s="49">
        <v>39194</v>
      </c>
      <c r="AC55" s="43">
        <v>9659</v>
      </c>
      <c r="AD55" s="43">
        <v>9659</v>
      </c>
      <c r="AE55" s="43">
        <f t="shared" si="2"/>
        <v>0</v>
      </c>
      <c r="AF55" s="49">
        <v>1593</v>
      </c>
      <c r="AG55" s="49">
        <v>1254</v>
      </c>
      <c r="AH55" s="49">
        <v>1500</v>
      </c>
      <c r="AI55" s="72">
        <v>1252.4000000000001</v>
      </c>
      <c r="AJ55" s="81">
        <v>1288.5</v>
      </c>
      <c r="AK55" s="84">
        <v>0</v>
      </c>
      <c r="AL55" s="47" t="s">
        <v>235</v>
      </c>
      <c r="AM55" s="83">
        <v>1340</v>
      </c>
      <c r="AN55" s="83">
        <v>975</v>
      </c>
      <c r="AO55" s="47">
        <v>0</v>
      </c>
      <c r="AP55" s="41">
        <f t="shared" si="3"/>
        <v>10303.25</v>
      </c>
    </row>
    <row r="56" spans="1:42" s="77" customFormat="1" ht="16.5" thickBot="1" x14ac:dyDescent="0.3">
      <c r="A56" s="39">
        <v>53</v>
      </c>
      <c r="B56" s="85" t="s">
        <v>342</v>
      </c>
      <c r="C56" s="86">
        <v>1990</v>
      </c>
      <c r="D56" s="47">
        <v>24</v>
      </c>
      <c r="E56" s="47" t="s">
        <v>128</v>
      </c>
      <c r="F56" s="47" t="s">
        <v>127</v>
      </c>
      <c r="G56" s="47">
        <v>9</v>
      </c>
      <c r="H56" s="47">
        <v>2</v>
      </c>
      <c r="I56" s="47">
        <v>2</v>
      </c>
      <c r="J56" s="47">
        <v>53</v>
      </c>
      <c r="K56" s="47">
        <v>159</v>
      </c>
      <c r="L56" s="47" t="s">
        <v>122</v>
      </c>
      <c r="M56" s="47" t="s">
        <v>122</v>
      </c>
      <c r="N56" s="47" t="s">
        <v>121</v>
      </c>
      <c r="O56" s="47" t="s">
        <v>121</v>
      </c>
      <c r="P56" s="47" t="s">
        <v>122</v>
      </c>
      <c r="Q56" s="47" t="s">
        <v>122</v>
      </c>
      <c r="R56" s="47" t="s">
        <v>122</v>
      </c>
      <c r="S56" s="47" t="s">
        <v>121</v>
      </c>
      <c r="T56" s="47" t="s">
        <v>121</v>
      </c>
      <c r="U56" s="47">
        <v>2</v>
      </c>
      <c r="V56" s="47" t="s">
        <v>123</v>
      </c>
      <c r="W56" s="47" t="s">
        <v>124</v>
      </c>
      <c r="X56" s="47" t="s">
        <v>125</v>
      </c>
      <c r="Y56" s="47" t="s">
        <v>122</v>
      </c>
      <c r="Z56" s="84">
        <v>1</v>
      </c>
      <c r="AA56" s="47">
        <v>2</v>
      </c>
      <c r="AB56" s="49">
        <v>14476</v>
      </c>
      <c r="AC56" s="43">
        <v>3819</v>
      </c>
      <c r="AD56" s="43">
        <v>3819</v>
      </c>
      <c r="AE56" s="43">
        <f t="shared" si="2"/>
        <v>0</v>
      </c>
      <c r="AF56" s="47">
        <v>620</v>
      </c>
      <c r="AG56" s="47">
        <v>480</v>
      </c>
      <c r="AH56" s="47">
        <v>620</v>
      </c>
      <c r="AI56" s="72">
        <v>471.1</v>
      </c>
      <c r="AJ56" s="81">
        <v>482.7</v>
      </c>
      <c r="AK56" s="84">
        <v>0</v>
      </c>
      <c r="AL56" s="47" t="s">
        <v>233</v>
      </c>
      <c r="AM56" s="83">
        <v>570</v>
      </c>
      <c r="AN56" s="83">
        <v>105</v>
      </c>
      <c r="AO56" s="47">
        <v>0</v>
      </c>
      <c r="AP56" s="41">
        <f t="shared" si="3"/>
        <v>4060.35</v>
      </c>
    </row>
    <row r="57" spans="1:42" s="77" customFormat="1" ht="16.5" thickBot="1" x14ac:dyDescent="0.3">
      <c r="A57" s="39">
        <v>54</v>
      </c>
      <c r="B57" s="85" t="s">
        <v>343</v>
      </c>
      <c r="C57" s="86">
        <v>1988</v>
      </c>
      <c r="D57" s="47">
        <v>26</v>
      </c>
      <c r="E57" s="47" t="s">
        <v>128</v>
      </c>
      <c r="F57" s="47" t="s">
        <v>127</v>
      </c>
      <c r="G57" s="47">
        <v>9</v>
      </c>
      <c r="H57" s="47">
        <v>5</v>
      </c>
      <c r="I57" s="47">
        <v>5</v>
      </c>
      <c r="J57" s="47">
        <v>179</v>
      </c>
      <c r="K57" s="47">
        <v>455</v>
      </c>
      <c r="L57" s="47" t="s">
        <v>122</v>
      </c>
      <c r="M57" s="47" t="s">
        <v>122</v>
      </c>
      <c r="N57" s="47" t="s">
        <v>121</v>
      </c>
      <c r="O57" s="47" t="s">
        <v>121</v>
      </c>
      <c r="P57" s="47" t="s">
        <v>122</v>
      </c>
      <c r="Q57" s="47" t="s">
        <v>122</v>
      </c>
      <c r="R57" s="47" t="s">
        <v>122</v>
      </c>
      <c r="S57" s="47" t="s">
        <v>121</v>
      </c>
      <c r="T57" s="47" t="s">
        <v>121</v>
      </c>
      <c r="U57" s="47">
        <v>5</v>
      </c>
      <c r="V57" s="47" t="s">
        <v>123</v>
      </c>
      <c r="W57" s="47" t="s">
        <v>124</v>
      </c>
      <c r="X57" s="47" t="s">
        <v>125</v>
      </c>
      <c r="Y57" s="47" t="s">
        <v>122</v>
      </c>
      <c r="Z57" s="84">
        <v>1</v>
      </c>
      <c r="AA57" s="47">
        <v>2</v>
      </c>
      <c r="AB57" s="49">
        <v>38246</v>
      </c>
      <c r="AC57" s="43">
        <v>9677</v>
      </c>
      <c r="AD57" s="43">
        <v>9658</v>
      </c>
      <c r="AE57" s="43">
        <f t="shared" si="2"/>
        <v>19</v>
      </c>
      <c r="AF57" s="49">
        <v>1593</v>
      </c>
      <c r="AG57" s="49">
        <v>1254</v>
      </c>
      <c r="AH57" s="49">
        <v>1500</v>
      </c>
      <c r="AI57" s="72">
        <v>1330.7</v>
      </c>
      <c r="AJ57" s="81">
        <v>1361.6</v>
      </c>
      <c r="AK57" s="84">
        <v>0</v>
      </c>
      <c r="AL57" s="47" t="s">
        <v>234</v>
      </c>
      <c r="AM57" s="83">
        <v>1400</v>
      </c>
      <c r="AN57" s="83">
        <v>785</v>
      </c>
      <c r="AO57" s="47">
        <v>0</v>
      </c>
      <c r="AP57" s="41">
        <f t="shared" si="3"/>
        <v>10348.299999999999</v>
      </c>
    </row>
    <row r="58" spans="1:42" ht="25.5" customHeight="1" thickBot="1" x14ac:dyDescent="0.3">
      <c r="A58" s="37"/>
      <c r="B58" s="37" t="s">
        <v>349</v>
      </c>
      <c r="C58" s="37"/>
      <c r="D58" s="37"/>
      <c r="E58" s="37"/>
      <c r="F58" s="37"/>
      <c r="G58" s="37">
        <f>SUM(G4:G57)</f>
        <v>486</v>
      </c>
      <c r="H58" s="37"/>
      <c r="I58" s="37">
        <f>SUM(I4:I57)</f>
        <v>134</v>
      </c>
      <c r="J58" s="37">
        <f>SUM(J4:J57)</f>
        <v>4576</v>
      </c>
      <c r="K58" s="37">
        <f>SUM(K4:K57)</f>
        <v>11072</v>
      </c>
      <c r="L58" s="37"/>
      <c r="M58" s="37"/>
      <c r="N58" s="37"/>
      <c r="O58" s="37"/>
      <c r="P58" s="37"/>
      <c r="Q58" s="37"/>
      <c r="R58" s="37"/>
      <c r="S58" s="37"/>
      <c r="T58" s="37"/>
      <c r="U58" s="37">
        <f>SUM(U4:U57)</f>
        <v>134</v>
      </c>
      <c r="V58" s="37"/>
      <c r="W58" s="37"/>
      <c r="X58" s="37"/>
      <c r="Y58" s="37"/>
      <c r="Z58" s="37">
        <f>SUM(Z4:Z57)</f>
        <v>54</v>
      </c>
      <c r="AA58" s="37">
        <f>SUM(AA4:AA57)</f>
        <v>108</v>
      </c>
      <c r="AB58" s="37"/>
      <c r="AC58" s="37">
        <f t="shared" ref="AC58:AH58" si="4">SUM(AC4:AC57)</f>
        <v>253737.99999999997</v>
      </c>
      <c r="AD58" s="38">
        <f t="shared" si="4"/>
        <v>252916.3</v>
      </c>
      <c r="AE58">
        <f t="shared" si="4"/>
        <v>821.69999999999982</v>
      </c>
      <c r="AF58">
        <f t="shared" si="4"/>
        <v>40835</v>
      </c>
      <c r="AG58">
        <f t="shared" si="4"/>
        <v>33380</v>
      </c>
      <c r="AH58">
        <f t="shared" si="4"/>
        <v>41036</v>
      </c>
      <c r="AJ58">
        <f>SUM(AJ4:AJ57)</f>
        <v>35851.819999999985</v>
      </c>
      <c r="AM58">
        <f>SUM(AM4:AM57)</f>
        <v>37813</v>
      </c>
      <c r="AN58">
        <f>SUM(AN4:AN57)</f>
        <v>29958</v>
      </c>
      <c r="AO58">
        <f>SUM(AO4:AO57)</f>
        <v>511</v>
      </c>
      <c r="AP58">
        <f>SUM(AP4:AP57)</f>
        <v>271253.06</v>
      </c>
    </row>
    <row r="59" spans="1:42" x14ac:dyDescent="0.25">
      <c r="G59" s="23" t="s">
        <v>346</v>
      </c>
      <c r="K59">
        <f>K58*0.006</f>
        <v>66.432000000000002</v>
      </c>
      <c r="S59" s="23" t="s">
        <v>345</v>
      </c>
      <c r="U59">
        <f>U58*2.9*9</f>
        <v>3497.3999999999996</v>
      </c>
    </row>
    <row r="60" spans="1:42" x14ac:dyDescent="0.25">
      <c r="G60" s="23" t="s">
        <v>348</v>
      </c>
      <c r="S60" s="23" t="s">
        <v>347</v>
      </c>
      <c r="U60">
        <f>U58*8</f>
        <v>1072</v>
      </c>
    </row>
    <row r="61" spans="1:42" x14ac:dyDescent="0.25">
      <c r="H61">
        <f>SUM(H4:H57)</f>
        <v>134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1:AD1"/>
    <mergeCell ref="AP2:AP3"/>
    <mergeCell ref="AM2:AO2"/>
    <mergeCell ref="AG2:AG3"/>
    <mergeCell ref="AH2:AH3"/>
    <mergeCell ref="AI2:AI3"/>
    <mergeCell ref="AJ2:AJ3"/>
    <mergeCell ref="AK2:AK3"/>
    <mergeCell ref="AL2:AL3"/>
    <mergeCell ref="AF2:AF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R2:S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N2"/>
    <mergeCell ref="O2:Q2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AP26"/>
  <sheetViews>
    <sheetView workbookViewId="0">
      <selection activeCell="A26" sqref="A26"/>
    </sheetView>
  </sheetViews>
  <sheetFormatPr defaultRowHeight="15" x14ac:dyDescent="0.25"/>
  <cols>
    <col min="2" max="2" width="31.7109375" customWidth="1"/>
    <col min="3" max="3" width="9.140625" customWidth="1"/>
    <col min="4" max="17" width="0" hidden="1" customWidth="1"/>
    <col min="18" max="18" width="9.7109375" hidden="1" customWidth="1"/>
    <col min="19" max="29" width="0" hidden="1" customWidth="1"/>
    <col min="30" max="30" width="18.42578125" customWidth="1"/>
    <col min="31" max="43" width="0" hidden="1" customWidth="1"/>
  </cols>
  <sheetData>
    <row r="1" spans="1:42" s="2" customFormat="1" ht="34.5" customHeight="1" thickBot="1" x14ac:dyDescent="0.35">
      <c r="A1" s="106" t="s">
        <v>355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3"/>
      <c r="AF1" s="1"/>
      <c r="AG1" s="1"/>
      <c r="AH1" s="1"/>
      <c r="AI1" s="7"/>
      <c r="AJ1" s="8"/>
      <c r="AK1" s="5"/>
      <c r="AL1" s="1"/>
      <c r="AN1" s="6"/>
    </row>
    <row r="2" spans="1:42" s="2" customFormat="1" ht="30.6" customHeight="1" thickBot="1" x14ac:dyDescent="0.35">
      <c r="A2" s="107" t="s">
        <v>0</v>
      </c>
      <c r="B2" s="101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1" t="s">
        <v>19</v>
      </c>
      <c r="M2" s="101"/>
      <c r="N2" s="101"/>
      <c r="O2" s="101" t="s">
        <v>21</v>
      </c>
      <c r="P2" s="101"/>
      <c r="Q2" s="101"/>
      <c r="R2" s="101" t="s">
        <v>27</v>
      </c>
      <c r="S2" s="101"/>
      <c r="T2" s="102" t="s">
        <v>31</v>
      </c>
      <c r="U2" s="102" t="s">
        <v>1</v>
      </c>
      <c r="V2" s="102" t="s">
        <v>33</v>
      </c>
      <c r="W2" s="102" t="s">
        <v>34</v>
      </c>
      <c r="X2" s="102" t="s">
        <v>35</v>
      </c>
      <c r="Y2" s="102" t="s">
        <v>30</v>
      </c>
      <c r="Z2" s="102" t="s">
        <v>25</v>
      </c>
      <c r="AA2" s="102" t="s">
        <v>26</v>
      </c>
      <c r="AB2" s="102" t="s">
        <v>12</v>
      </c>
      <c r="AC2" s="102" t="s">
        <v>15</v>
      </c>
      <c r="AD2" s="105" t="s">
        <v>16</v>
      </c>
      <c r="AE2" s="51"/>
      <c r="AF2" s="103" t="s">
        <v>13</v>
      </c>
      <c r="AG2" s="104" t="s">
        <v>18</v>
      </c>
      <c r="AH2" s="104" t="s">
        <v>14</v>
      </c>
      <c r="AI2" s="103" t="s">
        <v>40</v>
      </c>
      <c r="AJ2" s="108" t="s">
        <v>237</v>
      </c>
      <c r="AK2" s="109" t="s">
        <v>41</v>
      </c>
      <c r="AL2" s="103" t="s">
        <v>32</v>
      </c>
      <c r="AM2" s="110" t="s">
        <v>36</v>
      </c>
      <c r="AN2" s="111"/>
      <c r="AO2" s="112"/>
      <c r="AP2" s="103" t="s">
        <v>270</v>
      </c>
    </row>
    <row r="3" spans="1:42" s="2" customFormat="1" ht="96" customHeight="1" thickBot="1" x14ac:dyDescent="0.35">
      <c r="A3" s="107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53" t="s">
        <v>42</v>
      </c>
      <c r="M3" s="53" t="s">
        <v>43</v>
      </c>
      <c r="N3" s="53" t="s">
        <v>20</v>
      </c>
      <c r="O3" s="53" t="s">
        <v>22</v>
      </c>
      <c r="P3" s="54" t="s">
        <v>23</v>
      </c>
      <c r="Q3" s="54" t="s">
        <v>24</v>
      </c>
      <c r="R3" s="54" t="s">
        <v>28</v>
      </c>
      <c r="S3" s="54" t="s">
        <v>29</v>
      </c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5"/>
      <c r="AE3" s="52" t="s">
        <v>17</v>
      </c>
      <c r="AF3" s="113"/>
      <c r="AG3" s="114"/>
      <c r="AH3" s="114"/>
      <c r="AI3" s="113"/>
      <c r="AJ3" s="115"/>
      <c r="AK3" s="116"/>
      <c r="AL3" s="113"/>
      <c r="AM3" s="4" t="s">
        <v>39</v>
      </c>
      <c r="AN3" s="4" t="s">
        <v>37</v>
      </c>
      <c r="AO3" s="4" t="s">
        <v>38</v>
      </c>
      <c r="AP3" s="113"/>
    </row>
    <row r="4" spans="1:42" s="77" customFormat="1" ht="16.5" thickBot="1" x14ac:dyDescent="0.3">
      <c r="A4" s="39">
        <v>1</v>
      </c>
      <c r="B4" s="40" t="s">
        <v>276</v>
      </c>
      <c r="C4" s="41">
        <v>1995</v>
      </c>
      <c r="D4" s="41">
        <v>19</v>
      </c>
      <c r="E4" s="41" t="s">
        <v>129</v>
      </c>
      <c r="F4" s="41" t="s">
        <v>127</v>
      </c>
      <c r="G4" s="41">
        <v>9</v>
      </c>
      <c r="H4" s="41">
        <v>1</v>
      </c>
      <c r="I4" s="41">
        <v>1</v>
      </c>
      <c r="J4" s="41">
        <v>35</v>
      </c>
      <c r="K4" s="41">
        <v>90</v>
      </c>
      <c r="L4" s="41" t="s">
        <v>122</v>
      </c>
      <c r="M4" s="41" t="s">
        <v>122</v>
      </c>
      <c r="N4" s="41" t="s">
        <v>121</v>
      </c>
      <c r="O4" s="41" t="s">
        <v>121</v>
      </c>
      <c r="P4" s="41" t="s">
        <v>122</v>
      </c>
      <c r="Q4" s="41" t="s">
        <v>122</v>
      </c>
      <c r="R4" s="41" t="s">
        <v>122</v>
      </c>
      <c r="S4" s="41" t="s">
        <v>121</v>
      </c>
      <c r="T4" s="41" t="s">
        <v>121</v>
      </c>
      <c r="U4" s="41">
        <v>1</v>
      </c>
      <c r="V4" s="41" t="s">
        <v>123</v>
      </c>
      <c r="W4" s="41" t="s">
        <v>124</v>
      </c>
      <c r="X4" s="41" t="s">
        <v>125</v>
      </c>
      <c r="Y4" s="41" t="s">
        <v>122</v>
      </c>
      <c r="Z4" s="42">
        <v>1</v>
      </c>
      <c r="AA4" s="41">
        <v>2</v>
      </c>
      <c r="AB4" s="43">
        <v>10295</v>
      </c>
      <c r="AC4" s="43">
        <v>2339</v>
      </c>
      <c r="AD4" s="43">
        <v>2339</v>
      </c>
      <c r="AE4" s="43">
        <f t="shared" ref="AE4:AE20" si="0">AC4-AD4</f>
        <v>0</v>
      </c>
      <c r="AF4" s="41">
        <v>400</v>
      </c>
      <c r="AG4" s="41">
        <v>400</v>
      </c>
      <c r="AH4" s="41">
        <v>400</v>
      </c>
      <c r="AI4" s="88">
        <v>161.5</v>
      </c>
      <c r="AJ4" s="73">
        <v>168.9</v>
      </c>
      <c r="AK4" s="92">
        <v>0</v>
      </c>
      <c r="AL4" s="41" t="s">
        <v>143</v>
      </c>
      <c r="AM4" s="75">
        <v>350</v>
      </c>
      <c r="AN4" s="75">
        <v>366</v>
      </c>
      <c r="AO4" s="41">
        <v>0</v>
      </c>
      <c r="AP4" s="41">
        <f t="shared" ref="AP4:AP21" si="1">AD4+(AE4+AJ4)*0.5</f>
        <v>2423.4499999999998</v>
      </c>
    </row>
    <row r="5" spans="1:42" s="77" customFormat="1" ht="16.5" thickBot="1" x14ac:dyDescent="0.3">
      <c r="A5" s="39">
        <v>2</v>
      </c>
      <c r="B5" s="46" t="s">
        <v>277</v>
      </c>
      <c r="C5" s="47">
        <v>1987</v>
      </c>
      <c r="D5" s="47">
        <v>27</v>
      </c>
      <c r="E5" s="47" t="s">
        <v>128</v>
      </c>
      <c r="F5" s="47" t="s">
        <v>127</v>
      </c>
      <c r="G5" s="47">
        <v>9</v>
      </c>
      <c r="H5" s="47">
        <v>2</v>
      </c>
      <c r="I5" s="47">
        <v>2</v>
      </c>
      <c r="J5" s="47">
        <v>69</v>
      </c>
      <c r="K5" s="47">
        <v>183</v>
      </c>
      <c r="L5" s="47" t="s">
        <v>122</v>
      </c>
      <c r="M5" s="47" t="s">
        <v>122</v>
      </c>
      <c r="N5" s="47" t="s">
        <v>121</v>
      </c>
      <c r="O5" s="47" t="s">
        <v>121</v>
      </c>
      <c r="P5" s="47" t="s">
        <v>122</v>
      </c>
      <c r="Q5" s="47" t="s">
        <v>122</v>
      </c>
      <c r="R5" s="47" t="s">
        <v>122</v>
      </c>
      <c r="S5" s="47" t="s">
        <v>121</v>
      </c>
      <c r="T5" s="47" t="s">
        <v>121</v>
      </c>
      <c r="U5" s="47">
        <v>2</v>
      </c>
      <c r="V5" s="47" t="s">
        <v>123</v>
      </c>
      <c r="W5" s="47" t="s">
        <v>124</v>
      </c>
      <c r="X5" s="47" t="s">
        <v>125</v>
      </c>
      <c r="Y5" s="47" t="s">
        <v>122</v>
      </c>
      <c r="Z5" s="48">
        <v>1</v>
      </c>
      <c r="AA5" s="47">
        <v>2</v>
      </c>
      <c r="AB5" s="49">
        <v>19794</v>
      </c>
      <c r="AC5" s="43">
        <v>4592</v>
      </c>
      <c r="AD5" s="43">
        <v>4518.5</v>
      </c>
      <c r="AE5" s="43">
        <f t="shared" si="0"/>
        <v>73.5</v>
      </c>
      <c r="AF5" s="47">
        <v>620</v>
      </c>
      <c r="AG5" s="47">
        <v>450</v>
      </c>
      <c r="AH5" s="47">
        <v>620</v>
      </c>
      <c r="AI5" s="72">
        <v>276</v>
      </c>
      <c r="AJ5" s="81">
        <v>289.7</v>
      </c>
      <c r="AK5" s="78">
        <v>0</v>
      </c>
      <c r="AL5" s="47" t="s">
        <v>150</v>
      </c>
      <c r="AM5" s="83">
        <v>340</v>
      </c>
      <c r="AN5" s="83">
        <v>1103</v>
      </c>
      <c r="AO5" s="47">
        <v>0</v>
      </c>
      <c r="AP5" s="41">
        <f t="shared" si="1"/>
        <v>4700.1000000000004</v>
      </c>
    </row>
    <row r="6" spans="1:42" s="77" customFormat="1" ht="16.5" thickBot="1" x14ac:dyDescent="0.3">
      <c r="A6" s="39">
        <v>3</v>
      </c>
      <c r="B6" s="46" t="s">
        <v>284</v>
      </c>
      <c r="C6" s="47">
        <v>1986</v>
      </c>
      <c r="D6" s="47">
        <v>28</v>
      </c>
      <c r="E6" s="47" t="s">
        <v>128</v>
      </c>
      <c r="F6" s="47" t="s">
        <v>127</v>
      </c>
      <c r="G6" s="47">
        <v>9</v>
      </c>
      <c r="H6" s="47">
        <v>3</v>
      </c>
      <c r="I6" s="47">
        <v>3</v>
      </c>
      <c r="J6" s="47">
        <v>102</v>
      </c>
      <c r="K6" s="47">
        <v>278</v>
      </c>
      <c r="L6" s="47" t="s">
        <v>122</v>
      </c>
      <c r="M6" s="47" t="s">
        <v>122</v>
      </c>
      <c r="N6" s="47" t="s">
        <v>121</v>
      </c>
      <c r="O6" s="47" t="s">
        <v>121</v>
      </c>
      <c r="P6" s="47" t="s">
        <v>122</v>
      </c>
      <c r="Q6" s="47" t="s">
        <v>122</v>
      </c>
      <c r="R6" s="47" t="s">
        <v>122</v>
      </c>
      <c r="S6" s="47" t="s">
        <v>121</v>
      </c>
      <c r="T6" s="47" t="s">
        <v>121</v>
      </c>
      <c r="U6" s="47">
        <v>3</v>
      </c>
      <c r="V6" s="47" t="s">
        <v>123</v>
      </c>
      <c r="W6" s="47" t="s">
        <v>124</v>
      </c>
      <c r="X6" s="47" t="s">
        <v>125</v>
      </c>
      <c r="Y6" s="47" t="s">
        <v>122</v>
      </c>
      <c r="Z6" s="48">
        <v>1</v>
      </c>
      <c r="AA6" s="47">
        <v>2</v>
      </c>
      <c r="AB6" s="49">
        <v>29262</v>
      </c>
      <c r="AC6" s="43">
        <v>6785.8</v>
      </c>
      <c r="AD6" s="43">
        <v>6579.1</v>
      </c>
      <c r="AE6" s="43">
        <f t="shared" si="0"/>
        <v>206.69999999999982</v>
      </c>
      <c r="AF6" s="49">
        <v>1058</v>
      </c>
      <c r="AG6" s="47">
        <v>880</v>
      </c>
      <c r="AH6" s="47">
        <v>930</v>
      </c>
      <c r="AI6" s="72">
        <v>414.1</v>
      </c>
      <c r="AJ6" s="81">
        <v>1154.4000000000001</v>
      </c>
      <c r="AK6" s="47">
        <v>721.4</v>
      </c>
      <c r="AL6" s="47" t="s">
        <v>162</v>
      </c>
      <c r="AM6" s="83">
        <v>830</v>
      </c>
      <c r="AN6" s="90">
        <v>1447</v>
      </c>
      <c r="AO6" s="47">
        <v>0</v>
      </c>
      <c r="AP6" s="41">
        <f t="shared" si="1"/>
        <v>7259.6500000000005</v>
      </c>
    </row>
    <row r="7" spans="1:42" s="77" customFormat="1" ht="16.5" thickBot="1" x14ac:dyDescent="0.3">
      <c r="A7" s="39">
        <v>4</v>
      </c>
      <c r="B7" s="46" t="s">
        <v>285</v>
      </c>
      <c r="C7" s="47">
        <v>1985</v>
      </c>
      <c r="D7" s="47">
        <v>29</v>
      </c>
      <c r="E7" s="47" t="s">
        <v>128</v>
      </c>
      <c r="F7" s="47" t="s">
        <v>127</v>
      </c>
      <c r="G7" s="47">
        <v>9</v>
      </c>
      <c r="H7" s="47">
        <v>3</v>
      </c>
      <c r="I7" s="47">
        <v>3</v>
      </c>
      <c r="J7" s="47">
        <v>105</v>
      </c>
      <c r="K7" s="47">
        <v>554</v>
      </c>
      <c r="L7" s="47" t="s">
        <v>122</v>
      </c>
      <c r="M7" s="47" t="s">
        <v>122</v>
      </c>
      <c r="N7" s="47" t="s">
        <v>121</v>
      </c>
      <c r="O7" s="47" t="s">
        <v>121</v>
      </c>
      <c r="P7" s="47" t="s">
        <v>122</v>
      </c>
      <c r="Q7" s="47" t="s">
        <v>122</v>
      </c>
      <c r="R7" s="47" t="s">
        <v>122</v>
      </c>
      <c r="S7" s="47" t="s">
        <v>121</v>
      </c>
      <c r="T7" s="47" t="s">
        <v>121</v>
      </c>
      <c r="U7" s="47">
        <v>2</v>
      </c>
      <c r="V7" s="47" t="s">
        <v>123</v>
      </c>
      <c r="W7" s="47" t="s">
        <v>124</v>
      </c>
      <c r="X7" s="47" t="s">
        <v>125</v>
      </c>
      <c r="Y7" s="47" t="s">
        <v>122</v>
      </c>
      <c r="Z7" s="48">
        <v>1</v>
      </c>
      <c r="AA7" s="47">
        <v>1</v>
      </c>
      <c r="AB7" s="49">
        <v>29064</v>
      </c>
      <c r="AC7" s="43">
        <v>6625.5</v>
      </c>
      <c r="AD7" s="43">
        <v>6625.5</v>
      </c>
      <c r="AE7" s="43">
        <f t="shared" si="0"/>
        <v>0</v>
      </c>
      <c r="AF7" s="50">
        <v>1044.7</v>
      </c>
      <c r="AG7" s="47">
        <v>781</v>
      </c>
      <c r="AH7" s="47">
        <v>930</v>
      </c>
      <c r="AI7" s="72">
        <v>408.5</v>
      </c>
      <c r="AJ7" s="81">
        <v>1163.7</v>
      </c>
      <c r="AK7" s="87">
        <v>737.7</v>
      </c>
      <c r="AL7" s="47" t="s">
        <v>244</v>
      </c>
      <c r="AM7" s="83">
        <v>810</v>
      </c>
      <c r="AN7" s="90">
        <v>1172</v>
      </c>
      <c r="AO7" s="47">
        <v>0</v>
      </c>
      <c r="AP7" s="41">
        <f t="shared" si="1"/>
        <v>7207.35</v>
      </c>
    </row>
    <row r="8" spans="1:42" s="77" customFormat="1" ht="16.5" thickBot="1" x14ac:dyDescent="0.3">
      <c r="A8" s="39">
        <v>5</v>
      </c>
      <c r="B8" s="46" t="s">
        <v>286</v>
      </c>
      <c r="C8" s="47">
        <v>1985</v>
      </c>
      <c r="D8" s="47">
        <v>29</v>
      </c>
      <c r="E8" s="47" t="s">
        <v>128</v>
      </c>
      <c r="F8" s="47" t="s">
        <v>127</v>
      </c>
      <c r="G8" s="47">
        <v>9</v>
      </c>
      <c r="H8" s="47">
        <v>2</v>
      </c>
      <c r="I8" s="47">
        <v>2</v>
      </c>
      <c r="J8" s="78">
        <v>70</v>
      </c>
      <c r="K8" s="47"/>
      <c r="L8" s="47" t="s">
        <v>122</v>
      </c>
      <c r="M8" s="47" t="s">
        <v>122</v>
      </c>
      <c r="N8" s="47" t="s">
        <v>121</v>
      </c>
      <c r="O8" s="47" t="s">
        <v>121</v>
      </c>
      <c r="P8" s="47" t="s">
        <v>122</v>
      </c>
      <c r="Q8" s="47" t="s">
        <v>122</v>
      </c>
      <c r="R8" s="47" t="s">
        <v>122</v>
      </c>
      <c r="S8" s="47" t="s">
        <v>121</v>
      </c>
      <c r="T8" s="47" t="s">
        <v>121</v>
      </c>
      <c r="U8" s="47">
        <v>3</v>
      </c>
      <c r="V8" s="47" t="s">
        <v>123</v>
      </c>
      <c r="W8" s="47" t="s">
        <v>124</v>
      </c>
      <c r="X8" s="47" t="s">
        <v>125</v>
      </c>
      <c r="Y8" s="47" t="s">
        <v>122</v>
      </c>
      <c r="Z8" s="48">
        <v>1</v>
      </c>
      <c r="AA8" s="47">
        <v>1</v>
      </c>
      <c r="AB8" s="80">
        <v>14918</v>
      </c>
      <c r="AC8" s="43">
        <v>4452.8999999999996</v>
      </c>
      <c r="AD8" s="43">
        <v>4452.8999999999996</v>
      </c>
      <c r="AE8" s="43">
        <f t="shared" si="0"/>
        <v>0</v>
      </c>
      <c r="AF8" s="47">
        <v>693.8</v>
      </c>
      <c r="AG8" s="47">
        <v>489</v>
      </c>
      <c r="AH8" s="47">
        <v>620</v>
      </c>
      <c r="AI8" s="72">
        <v>276.39999999999998</v>
      </c>
      <c r="AJ8" s="81">
        <v>770</v>
      </c>
      <c r="AK8" s="87">
        <v>482.7</v>
      </c>
      <c r="AL8" s="47" t="s">
        <v>249</v>
      </c>
      <c r="AM8" s="83">
        <v>370</v>
      </c>
      <c r="AN8" s="83">
        <v>968</v>
      </c>
      <c r="AO8" s="47">
        <v>0</v>
      </c>
      <c r="AP8" s="41">
        <f t="shared" si="1"/>
        <v>4837.8999999999996</v>
      </c>
    </row>
    <row r="9" spans="1:42" s="77" customFormat="1" ht="16.5" thickBot="1" x14ac:dyDescent="0.3">
      <c r="A9" s="39">
        <v>6</v>
      </c>
      <c r="B9" s="46" t="s">
        <v>290</v>
      </c>
      <c r="C9" s="47">
        <v>1986</v>
      </c>
      <c r="D9" s="47">
        <v>28</v>
      </c>
      <c r="E9" s="47" t="s">
        <v>128</v>
      </c>
      <c r="F9" s="47" t="s">
        <v>127</v>
      </c>
      <c r="G9" s="47">
        <v>9</v>
      </c>
      <c r="H9" s="47">
        <v>2</v>
      </c>
      <c r="I9" s="47">
        <v>2</v>
      </c>
      <c r="J9" s="47">
        <v>70</v>
      </c>
      <c r="K9" s="47">
        <v>527</v>
      </c>
      <c r="L9" s="47" t="s">
        <v>122</v>
      </c>
      <c r="M9" s="47" t="s">
        <v>122</v>
      </c>
      <c r="N9" s="47" t="s">
        <v>121</v>
      </c>
      <c r="O9" s="47" t="s">
        <v>121</v>
      </c>
      <c r="P9" s="47" t="s">
        <v>122</v>
      </c>
      <c r="Q9" s="47" t="s">
        <v>122</v>
      </c>
      <c r="R9" s="47" t="s">
        <v>122</v>
      </c>
      <c r="S9" s="47" t="s">
        <v>121</v>
      </c>
      <c r="T9" s="47" t="s">
        <v>121</v>
      </c>
      <c r="U9" s="47">
        <v>2</v>
      </c>
      <c r="V9" s="47" t="s">
        <v>123</v>
      </c>
      <c r="W9" s="47" t="s">
        <v>124</v>
      </c>
      <c r="X9" s="47" t="s">
        <v>125</v>
      </c>
      <c r="Y9" s="47" t="s">
        <v>122</v>
      </c>
      <c r="Z9" s="48">
        <v>1</v>
      </c>
      <c r="AA9" s="47">
        <v>1</v>
      </c>
      <c r="AB9" s="49">
        <v>19423</v>
      </c>
      <c r="AC9" s="43">
        <v>4507.1000000000004</v>
      </c>
      <c r="AD9" s="43">
        <v>4507.1000000000004</v>
      </c>
      <c r="AE9" s="43">
        <f t="shared" si="0"/>
        <v>0</v>
      </c>
      <c r="AF9" s="47">
        <v>697</v>
      </c>
      <c r="AG9" s="47">
        <v>490</v>
      </c>
      <c r="AH9" s="47">
        <v>620</v>
      </c>
      <c r="AI9" s="72">
        <v>277.2</v>
      </c>
      <c r="AJ9" s="81">
        <v>766.9</v>
      </c>
      <c r="AK9" s="82">
        <v>478.9</v>
      </c>
      <c r="AL9" s="47" t="s">
        <v>138</v>
      </c>
      <c r="AM9" s="83">
        <v>370</v>
      </c>
      <c r="AN9" s="83">
        <v>975</v>
      </c>
      <c r="AO9" s="47">
        <v>0</v>
      </c>
      <c r="AP9" s="41">
        <f t="shared" si="1"/>
        <v>4890.55</v>
      </c>
    </row>
    <row r="10" spans="1:42" s="77" customFormat="1" ht="16.5" thickBot="1" x14ac:dyDescent="0.3">
      <c r="A10" s="39">
        <v>7</v>
      </c>
      <c r="B10" s="46" t="s">
        <v>291</v>
      </c>
      <c r="C10" s="47">
        <v>1985</v>
      </c>
      <c r="D10" s="47">
        <v>29</v>
      </c>
      <c r="E10" s="47" t="s">
        <v>128</v>
      </c>
      <c r="F10" s="47" t="s">
        <v>127</v>
      </c>
      <c r="G10" s="47">
        <v>9</v>
      </c>
      <c r="H10" s="93">
        <v>3</v>
      </c>
      <c r="I10" s="93">
        <v>3</v>
      </c>
      <c r="J10" s="47">
        <v>105</v>
      </c>
      <c r="K10" s="47"/>
      <c r="L10" s="47" t="s">
        <v>122</v>
      </c>
      <c r="M10" s="47" t="s">
        <v>122</v>
      </c>
      <c r="N10" s="47" t="s">
        <v>121</v>
      </c>
      <c r="O10" s="47" t="s">
        <v>121</v>
      </c>
      <c r="P10" s="47" t="s">
        <v>122</v>
      </c>
      <c r="Q10" s="47" t="s">
        <v>122</v>
      </c>
      <c r="R10" s="47" t="s">
        <v>122</v>
      </c>
      <c r="S10" s="47" t="s">
        <v>121</v>
      </c>
      <c r="T10" s="47" t="s">
        <v>121</v>
      </c>
      <c r="U10" s="94">
        <v>4</v>
      </c>
      <c r="V10" s="47" t="s">
        <v>123</v>
      </c>
      <c r="W10" s="47" t="s">
        <v>124</v>
      </c>
      <c r="X10" s="47" t="s">
        <v>125</v>
      </c>
      <c r="Y10" s="47" t="s">
        <v>122</v>
      </c>
      <c r="Z10" s="48">
        <v>1</v>
      </c>
      <c r="AA10" s="47">
        <v>1</v>
      </c>
      <c r="AB10" s="80">
        <v>10427</v>
      </c>
      <c r="AC10" s="43">
        <v>6741.7</v>
      </c>
      <c r="AD10" s="43">
        <v>6741.7</v>
      </c>
      <c r="AE10" s="43">
        <f t="shared" si="0"/>
        <v>0</v>
      </c>
      <c r="AF10" s="49">
        <v>1049</v>
      </c>
      <c r="AG10" s="47">
        <v>781</v>
      </c>
      <c r="AH10" s="47">
        <v>930</v>
      </c>
      <c r="AI10" s="72">
        <v>449.9</v>
      </c>
      <c r="AJ10" s="81">
        <v>1203.8</v>
      </c>
      <c r="AK10" s="82">
        <v>735.8</v>
      </c>
      <c r="AL10" s="47" t="s">
        <v>245</v>
      </c>
      <c r="AM10" s="83">
        <v>600</v>
      </c>
      <c r="AN10" s="83">
        <v>790</v>
      </c>
      <c r="AO10" s="47">
        <v>0</v>
      </c>
      <c r="AP10" s="41">
        <f t="shared" si="1"/>
        <v>7343.5999999999995</v>
      </c>
    </row>
    <row r="11" spans="1:42" s="77" customFormat="1" ht="16.5" thickBot="1" x14ac:dyDescent="0.3">
      <c r="A11" s="39">
        <v>8</v>
      </c>
      <c r="B11" s="46" t="s">
        <v>312</v>
      </c>
      <c r="C11" s="47">
        <v>1986</v>
      </c>
      <c r="D11" s="47">
        <v>28</v>
      </c>
      <c r="E11" s="47" t="s">
        <v>128</v>
      </c>
      <c r="F11" s="47" t="s">
        <v>127</v>
      </c>
      <c r="G11" s="47">
        <v>9</v>
      </c>
      <c r="H11" s="47">
        <v>2</v>
      </c>
      <c r="I11" s="47">
        <v>2</v>
      </c>
      <c r="J11" s="47">
        <v>70</v>
      </c>
      <c r="K11" s="47">
        <v>187</v>
      </c>
      <c r="L11" s="47" t="s">
        <v>122</v>
      </c>
      <c r="M11" s="47" t="s">
        <v>122</v>
      </c>
      <c r="N11" s="47" t="s">
        <v>121</v>
      </c>
      <c r="O11" s="47" t="s">
        <v>121</v>
      </c>
      <c r="P11" s="47" t="s">
        <v>122</v>
      </c>
      <c r="Q11" s="47" t="s">
        <v>122</v>
      </c>
      <c r="R11" s="47" t="s">
        <v>122</v>
      </c>
      <c r="S11" s="47" t="s">
        <v>121</v>
      </c>
      <c r="T11" s="47" t="s">
        <v>121</v>
      </c>
      <c r="U11" s="47">
        <v>2</v>
      </c>
      <c r="V11" s="47" t="s">
        <v>123</v>
      </c>
      <c r="W11" s="47" t="s">
        <v>124</v>
      </c>
      <c r="X11" s="47" t="s">
        <v>125</v>
      </c>
      <c r="Y11" s="47" t="s">
        <v>122</v>
      </c>
      <c r="Z11" s="48">
        <v>1</v>
      </c>
      <c r="AA11" s="47">
        <v>2</v>
      </c>
      <c r="AB11" s="49">
        <v>19731</v>
      </c>
      <c r="AC11" s="43">
        <v>4618.7</v>
      </c>
      <c r="AD11" s="43">
        <v>4618.7</v>
      </c>
      <c r="AE11" s="43">
        <f t="shared" si="0"/>
        <v>0</v>
      </c>
      <c r="AF11" s="47">
        <v>620</v>
      </c>
      <c r="AG11" s="47">
        <v>516</v>
      </c>
      <c r="AH11" s="47">
        <v>620</v>
      </c>
      <c r="AI11" s="72">
        <v>298</v>
      </c>
      <c r="AJ11" s="81">
        <v>773.6</v>
      </c>
      <c r="AK11" s="47">
        <v>462.3</v>
      </c>
      <c r="AL11" s="47" t="s">
        <v>168</v>
      </c>
      <c r="AM11" s="83">
        <v>540</v>
      </c>
      <c r="AN11" s="83">
        <v>861</v>
      </c>
      <c r="AO11" s="47">
        <v>0</v>
      </c>
      <c r="AP11" s="41">
        <f t="shared" si="1"/>
        <v>5005.5</v>
      </c>
    </row>
    <row r="12" spans="1:42" s="77" customFormat="1" ht="16.5" thickBot="1" x14ac:dyDescent="0.3">
      <c r="A12" s="39">
        <v>9</v>
      </c>
      <c r="B12" s="46" t="s">
        <v>313</v>
      </c>
      <c r="C12" s="47">
        <v>1986</v>
      </c>
      <c r="D12" s="47">
        <v>28</v>
      </c>
      <c r="E12" s="47" t="s">
        <v>128</v>
      </c>
      <c r="F12" s="47" t="s">
        <v>127</v>
      </c>
      <c r="G12" s="47">
        <v>9</v>
      </c>
      <c r="H12" s="47">
        <v>4</v>
      </c>
      <c r="I12" s="47">
        <v>4</v>
      </c>
      <c r="J12" s="47">
        <v>139</v>
      </c>
      <c r="K12" s="47">
        <v>353</v>
      </c>
      <c r="L12" s="47" t="s">
        <v>122</v>
      </c>
      <c r="M12" s="47" t="s">
        <v>122</v>
      </c>
      <c r="N12" s="47" t="s">
        <v>121</v>
      </c>
      <c r="O12" s="47" t="s">
        <v>121</v>
      </c>
      <c r="P12" s="47" t="s">
        <v>122</v>
      </c>
      <c r="Q12" s="47" t="s">
        <v>122</v>
      </c>
      <c r="R12" s="47" t="s">
        <v>122</v>
      </c>
      <c r="S12" s="47" t="s">
        <v>121</v>
      </c>
      <c r="T12" s="47" t="s">
        <v>121</v>
      </c>
      <c r="U12" s="47">
        <v>4</v>
      </c>
      <c r="V12" s="47" t="s">
        <v>123</v>
      </c>
      <c r="W12" s="47" t="s">
        <v>124</v>
      </c>
      <c r="X12" s="47" t="s">
        <v>125</v>
      </c>
      <c r="Y12" s="47" t="s">
        <v>122</v>
      </c>
      <c r="Z12" s="48">
        <v>1</v>
      </c>
      <c r="AA12" s="47">
        <v>2</v>
      </c>
      <c r="AB12" s="49">
        <v>38836</v>
      </c>
      <c r="AC12" s="43">
        <v>9123.7999999999993</v>
      </c>
      <c r="AD12" s="43">
        <v>9038.7999999999993</v>
      </c>
      <c r="AE12" s="43">
        <f t="shared" si="0"/>
        <v>85</v>
      </c>
      <c r="AF12" s="49">
        <v>1240</v>
      </c>
      <c r="AG12" s="49">
        <v>1021</v>
      </c>
      <c r="AH12" s="49">
        <v>1240</v>
      </c>
      <c r="AI12" s="72">
        <v>602.70000000000005</v>
      </c>
      <c r="AJ12" s="81">
        <v>1558</v>
      </c>
      <c r="AK12" s="47">
        <v>929.4</v>
      </c>
      <c r="AL12" s="47" t="s">
        <v>178</v>
      </c>
      <c r="AM12" s="83">
        <v>850</v>
      </c>
      <c r="AN12" s="83">
        <v>595</v>
      </c>
      <c r="AO12" s="47">
        <v>0</v>
      </c>
      <c r="AP12" s="41">
        <f t="shared" si="1"/>
        <v>9860.2999999999993</v>
      </c>
    </row>
    <row r="13" spans="1:42" s="77" customFormat="1" ht="16.5" thickBot="1" x14ac:dyDescent="0.3">
      <c r="A13" s="39">
        <v>10</v>
      </c>
      <c r="B13" s="46" t="s">
        <v>315</v>
      </c>
      <c r="C13" s="47">
        <v>1986</v>
      </c>
      <c r="D13" s="47">
        <v>28</v>
      </c>
      <c r="E13" s="47" t="s">
        <v>128</v>
      </c>
      <c r="F13" s="47" t="s">
        <v>127</v>
      </c>
      <c r="G13" s="47">
        <v>9</v>
      </c>
      <c r="H13" s="47">
        <v>4</v>
      </c>
      <c r="I13" s="47">
        <v>4</v>
      </c>
      <c r="J13" s="47">
        <v>140</v>
      </c>
      <c r="K13" s="47">
        <v>401</v>
      </c>
      <c r="L13" s="47" t="s">
        <v>122</v>
      </c>
      <c r="M13" s="47" t="s">
        <v>122</v>
      </c>
      <c r="N13" s="47" t="s">
        <v>121</v>
      </c>
      <c r="O13" s="47" t="s">
        <v>121</v>
      </c>
      <c r="P13" s="47" t="s">
        <v>122</v>
      </c>
      <c r="Q13" s="47" t="s">
        <v>122</v>
      </c>
      <c r="R13" s="47" t="s">
        <v>122</v>
      </c>
      <c r="S13" s="47" t="s">
        <v>121</v>
      </c>
      <c r="T13" s="47" t="s">
        <v>121</v>
      </c>
      <c r="U13" s="47">
        <v>4</v>
      </c>
      <c r="V13" s="47" t="s">
        <v>123</v>
      </c>
      <c r="W13" s="47" t="s">
        <v>124</v>
      </c>
      <c r="X13" s="47" t="s">
        <v>125</v>
      </c>
      <c r="Y13" s="47" t="s">
        <v>122</v>
      </c>
      <c r="Z13" s="48">
        <v>1</v>
      </c>
      <c r="AA13" s="47">
        <v>2</v>
      </c>
      <c r="AB13" s="49">
        <v>39386</v>
      </c>
      <c r="AC13" s="43">
        <v>9148.9</v>
      </c>
      <c r="AD13" s="43">
        <v>9148.9</v>
      </c>
      <c r="AE13" s="43">
        <f t="shared" si="0"/>
        <v>0</v>
      </c>
      <c r="AF13" s="49">
        <v>1419</v>
      </c>
      <c r="AG13" s="49">
        <v>1021</v>
      </c>
      <c r="AH13" s="49">
        <v>1240</v>
      </c>
      <c r="AI13" s="72">
        <v>603.4</v>
      </c>
      <c r="AJ13" s="81">
        <v>1569.2</v>
      </c>
      <c r="AK13" s="47">
        <v>940</v>
      </c>
      <c r="AL13" s="47" t="s">
        <v>180</v>
      </c>
      <c r="AM13" s="83">
        <v>950</v>
      </c>
      <c r="AN13" s="83">
        <v>518</v>
      </c>
      <c r="AO13" s="47">
        <v>0</v>
      </c>
      <c r="AP13" s="41">
        <f t="shared" si="1"/>
        <v>9933.5</v>
      </c>
    </row>
    <row r="14" spans="1:42" s="77" customFormat="1" ht="16.5" thickBot="1" x14ac:dyDescent="0.3">
      <c r="A14" s="39">
        <v>11</v>
      </c>
      <c r="B14" s="46" t="s">
        <v>316</v>
      </c>
      <c r="C14" s="47">
        <v>1986</v>
      </c>
      <c r="D14" s="47">
        <v>28</v>
      </c>
      <c r="E14" s="47" t="s">
        <v>128</v>
      </c>
      <c r="F14" s="47" t="s">
        <v>127</v>
      </c>
      <c r="G14" s="47">
        <v>9</v>
      </c>
      <c r="H14" s="47">
        <v>4</v>
      </c>
      <c r="I14" s="47">
        <v>4</v>
      </c>
      <c r="J14" s="47">
        <v>140</v>
      </c>
      <c r="K14" s="47">
        <v>385</v>
      </c>
      <c r="L14" s="47" t="s">
        <v>122</v>
      </c>
      <c r="M14" s="47" t="s">
        <v>122</v>
      </c>
      <c r="N14" s="47" t="s">
        <v>121</v>
      </c>
      <c r="O14" s="47" t="s">
        <v>121</v>
      </c>
      <c r="P14" s="47" t="s">
        <v>122</v>
      </c>
      <c r="Q14" s="47" t="s">
        <v>122</v>
      </c>
      <c r="R14" s="47" t="s">
        <v>122</v>
      </c>
      <c r="S14" s="47" t="s">
        <v>121</v>
      </c>
      <c r="T14" s="47" t="s">
        <v>121</v>
      </c>
      <c r="U14" s="47">
        <v>4</v>
      </c>
      <c r="V14" s="47" t="s">
        <v>123</v>
      </c>
      <c r="W14" s="47" t="s">
        <v>124</v>
      </c>
      <c r="X14" s="47" t="s">
        <v>125</v>
      </c>
      <c r="Y14" s="47" t="s">
        <v>122</v>
      </c>
      <c r="Z14" s="48">
        <v>1</v>
      </c>
      <c r="AA14" s="47">
        <v>2</v>
      </c>
      <c r="AB14" s="49">
        <v>39524</v>
      </c>
      <c r="AC14" s="43">
        <v>9033.9</v>
      </c>
      <c r="AD14" s="43">
        <v>9033.9</v>
      </c>
      <c r="AE14" s="43">
        <f t="shared" si="0"/>
        <v>0</v>
      </c>
      <c r="AF14" s="49">
        <v>1437</v>
      </c>
      <c r="AG14" s="49">
        <v>1021</v>
      </c>
      <c r="AH14" s="49">
        <v>1240</v>
      </c>
      <c r="AI14" s="72">
        <v>561</v>
      </c>
      <c r="AJ14" s="86">
        <v>1552.3</v>
      </c>
      <c r="AK14" s="47">
        <v>965.6</v>
      </c>
      <c r="AL14" s="47" t="s">
        <v>185</v>
      </c>
      <c r="AM14" s="83">
        <v>1270</v>
      </c>
      <c r="AN14" s="83">
        <v>834</v>
      </c>
      <c r="AO14" s="47">
        <v>0</v>
      </c>
      <c r="AP14" s="41">
        <f t="shared" si="1"/>
        <v>9810.0499999999993</v>
      </c>
    </row>
    <row r="15" spans="1:42" s="77" customFormat="1" ht="16.5" thickBot="1" x14ac:dyDescent="0.3">
      <c r="A15" s="39">
        <v>12</v>
      </c>
      <c r="B15" s="46" t="s">
        <v>320</v>
      </c>
      <c r="C15" s="47">
        <v>1991</v>
      </c>
      <c r="D15" s="47">
        <v>23</v>
      </c>
      <c r="E15" s="47" t="s">
        <v>128</v>
      </c>
      <c r="F15" s="47" t="s">
        <v>127</v>
      </c>
      <c r="G15" s="47">
        <v>9</v>
      </c>
      <c r="H15" s="47">
        <v>3</v>
      </c>
      <c r="I15" s="47">
        <v>3</v>
      </c>
      <c r="J15" s="47">
        <v>96</v>
      </c>
      <c r="K15" s="47">
        <v>278</v>
      </c>
      <c r="L15" s="47" t="s">
        <v>122</v>
      </c>
      <c r="M15" s="47" t="s">
        <v>122</v>
      </c>
      <c r="N15" s="47" t="s">
        <v>121</v>
      </c>
      <c r="O15" s="47" t="s">
        <v>121</v>
      </c>
      <c r="P15" s="47" t="s">
        <v>122</v>
      </c>
      <c r="Q15" s="47" t="s">
        <v>122</v>
      </c>
      <c r="R15" s="47" t="s">
        <v>122</v>
      </c>
      <c r="S15" s="47" t="s">
        <v>121</v>
      </c>
      <c r="T15" s="47" t="s">
        <v>121</v>
      </c>
      <c r="U15" s="47">
        <v>3</v>
      </c>
      <c r="V15" s="47" t="s">
        <v>123</v>
      </c>
      <c r="W15" s="47" t="s">
        <v>124</v>
      </c>
      <c r="X15" s="47" t="s">
        <v>125</v>
      </c>
      <c r="Y15" s="47" t="s">
        <v>122</v>
      </c>
      <c r="Z15" s="48">
        <v>1</v>
      </c>
      <c r="AA15" s="47">
        <v>2</v>
      </c>
      <c r="AB15" s="49">
        <v>23170</v>
      </c>
      <c r="AC15" s="43">
        <v>6789.7</v>
      </c>
      <c r="AD15" s="43">
        <v>6094</v>
      </c>
      <c r="AE15" s="43">
        <f t="shared" si="0"/>
        <v>695.69999999999982</v>
      </c>
      <c r="AF15" s="49">
        <v>1140</v>
      </c>
      <c r="AG15" s="49">
        <v>1029</v>
      </c>
      <c r="AH15" s="49">
        <v>1140</v>
      </c>
      <c r="AI15" s="72">
        <v>425.1</v>
      </c>
      <c r="AJ15" s="81">
        <v>1091.8</v>
      </c>
      <c r="AK15" s="84">
        <v>648.1</v>
      </c>
      <c r="AL15" s="47" t="s">
        <v>173</v>
      </c>
      <c r="AM15" s="83">
        <v>500</v>
      </c>
      <c r="AN15" s="83">
        <v>668</v>
      </c>
      <c r="AO15" s="47">
        <v>0</v>
      </c>
      <c r="AP15" s="41">
        <f t="shared" si="1"/>
        <v>6987.75</v>
      </c>
    </row>
    <row r="16" spans="1:42" s="77" customFormat="1" ht="16.5" thickBot="1" x14ac:dyDescent="0.3">
      <c r="A16" s="39">
        <v>13</v>
      </c>
      <c r="B16" s="46" t="s">
        <v>326</v>
      </c>
      <c r="C16" s="47">
        <v>1992</v>
      </c>
      <c r="D16" s="47">
        <v>22</v>
      </c>
      <c r="E16" s="47" t="s">
        <v>128</v>
      </c>
      <c r="F16" s="47" t="s">
        <v>127</v>
      </c>
      <c r="G16" s="47">
        <v>9</v>
      </c>
      <c r="H16" s="47">
        <v>1</v>
      </c>
      <c r="I16" s="47">
        <v>1</v>
      </c>
      <c r="J16" s="47">
        <v>32</v>
      </c>
      <c r="K16" s="47">
        <v>105</v>
      </c>
      <c r="L16" s="47" t="s">
        <v>122</v>
      </c>
      <c r="M16" s="47" t="s">
        <v>122</v>
      </c>
      <c r="N16" s="47" t="s">
        <v>121</v>
      </c>
      <c r="O16" s="47" t="s">
        <v>121</v>
      </c>
      <c r="P16" s="47" t="s">
        <v>122</v>
      </c>
      <c r="Q16" s="47" t="s">
        <v>122</v>
      </c>
      <c r="R16" s="47" t="s">
        <v>122</v>
      </c>
      <c r="S16" s="47" t="s">
        <v>121</v>
      </c>
      <c r="T16" s="47" t="s">
        <v>121</v>
      </c>
      <c r="U16" s="47">
        <v>1</v>
      </c>
      <c r="V16" s="47" t="s">
        <v>123</v>
      </c>
      <c r="W16" s="47" t="s">
        <v>124</v>
      </c>
      <c r="X16" s="47" t="s">
        <v>125</v>
      </c>
      <c r="Y16" s="47" t="s">
        <v>122</v>
      </c>
      <c r="Z16" s="48">
        <v>1</v>
      </c>
      <c r="AA16" s="47">
        <v>2</v>
      </c>
      <c r="AB16" s="49">
        <v>10329</v>
      </c>
      <c r="AC16" s="43">
        <v>2328.8000000000002</v>
      </c>
      <c r="AD16" s="43">
        <v>2105.9</v>
      </c>
      <c r="AE16" s="43">
        <f t="shared" si="0"/>
        <v>222.90000000000009</v>
      </c>
      <c r="AF16" s="47">
        <v>400</v>
      </c>
      <c r="AG16" s="47">
        <v>307</v>
      </c>
      <c r="AH16" s="47">
        <v>350</v>
      </c>
      <c r="AI16" s="72">
        <v>163.9</v>
      </c>
      <c r="AJ16" s="81">
        <v>390.3</v>
      </c>
      <c r="AK16" s="84">
        <v>219</v>
      </c>
      <c r="AL16" s="47" t="s">
        <v>218</v>
      </c>
      <c r="AM16" s="83">
        <v>320</v>
      </c>
      <c r="AN16" s="83">
        <v>383</v>
      </c>
      <c r="AO16" s="47">
        <v>0</v>
      </c>
      <c r="AP16" s="41">
        <f t="shared" si="1"/>
        <v>2412.5</v>
      </c>
    </row>
    <row r="17" spans="1:42" s="77" customFormat="1" ht="16.5" thickBot="1" x14ac:dyDescent="0.3">
      <c r="A17" s="39">
        <v>14</v>
      </c>
      <c r="B17" s="46" t="s">
        <v>327</v>
      </c>
      <c r="C17" s="47">
        <v>1992</v>
      </c>
      <c r="D17" s="47">
        <v>22</v>
      </c>
      <c r="E17" s="47" t="s">
        <v>128</v>
      </c>
      <c r="F17" s="47" t="s">
        <v>127</v>
      </c>
      <c r="G17" s="47">
        <v>9</v>
      </c>
      <c r="H17" s="47">
        <v>1</v>
      </c>
      <c r="I17" s="47">
        <v>1</v>
      </c>
      <c r="J17" s="47">
        <v>32</v>
      </c>
      <c r="K17" s="47">
        <v>78</v>
      </c>
      <c r="L17" s="47" t="s">
        <v>122</v>
      </c>
      <c r="M17" s="47" t="s">
        <v>122</v>
      </c>
      <c r="N17" s="47" t="s">
        <v>121</v>
      </c>
      <c r="O17" s="47" t="s">
        <v>121</v>
      </c>
      <c r="P17" s="47" t="s">
        <v>122</v>
      </c>
      <c r="Q17" s="47" t="s">
        <v>122</v>
      </c>
      <c r="R17" s="47" t="s">
        <v>122</v>
      </c>
      <c r="S17" s="47" t="s">
        <v>121</v>
      </c>
      <c r="T17" s="47" t="s">
        <v>121</v>
      </c>
      <c r="U17" s="47">
        <v>1</v>
      </c>
      <c r="V17" s="47" t="s">
        <v>123</v>
      </c>
      <c r="W17" s="47" t="s">
        <v>124</v>
      </c>
      <c r="X17" s="47" t="s">
        <v>125</v>
      </c>
      <c r="Y17" s="47" t="s">
        <v>122</v>
      </c>
      <c r="Z17" s="48">
        <v>1</v>
      </c>
      <c r="AA17" s="47">
        <v>2</v>
      </c>
      <c r="AB17" s="49">
        <v>10330</v>
      </c>
      <c r="AC17" s="43">
        <v>2332</v>
      </c>
      <c r="AD17" s="43">
        <v>2112</v>
      </c>
      <c r="AE17" s="43">
        <f t="shared" si="0"/>
        <v>220</v>
      </c>
      <c r="AF17" s="47">
        <v>400</v>
      </c>
      <c r="AG17" s="47">
        <v>307</v>
      </c>
      <c r="AH17" s="47">
        <v>350</v>
      </c>
      <c r="AI17" s="72">
        <v>165.2</v>
      </c>
      <c r="AJ17" s="81">
        <v>392.1</v>
      </c>
      <c r="AK17" s="84">
        <v>219</v>
      </c>
      <c r="AL17" s="47" t="s">
        <v>211</v>
      </c>
      <c r="AM17" s="83">
        <v>320</v>
      </c>
      <c r="AN17" s="83">
        <v>389</v>
      </c>
      <c r="AO17" s="47">
        <v>0</v>
      </c>
      <c r="AP17" s="41">
        <f t="shared" si="1"/>
        <v>2418.0500000000002</v>
      </c>
    </row>
    <row r="18" spans="1:42" s="77" customFormat="1" ht="16.5" thickBot="1" x14ac:dyDescent="0.3">
      <c r="A18" s="39">
        <v>15</v>
      </c>
      <c r="B18" s="85" t="s">
        <v>328</v>
      </c>
      <c r="C18" s="86">
        <v>1990</v>
      </c>
      <c r="D18" s="47">
        <v>24</v>
      </c>
      <c r="E18" s="47" t="s">
        <v>129</v>
      </c>
      <c r="F18" s="47" t="s">
        <v>127</v>
      </c>
      <c r="G18" s="47">
        <v>9</v>
      </c>
      <c r="H18" s="47">
        <v>1</v>
      </c>
      <c r="I18" s="47">
        <v>1</v>
      </c>
      <c r="J18" s="47">
        <v>32</v>
      </c>
      <c r="K18" s="47">
        <v>72</v>
      </c>
      <c r="L18" s="47" t="s">
        <v>122</v>
      </c>
      <c r="M18" s="47" t="s">
        <v>122</v>
      </c>
      <c r="N18" s="47" t="s">
        <v>121</v>
      </c>
      <c r="O18" s="47" t="s">
        <v>121</v>
      </c>
      <c r="P18" s="47" t="s">
        <v>122</v>
      </c>
      <c r="Q18" s="47" t="s">
        <v>122</v>
      </c>
      <c r="R18" s="47" t="s">
        <v>122</v>
      </c>
      <c r="S18" s="47" t="s">
        <v>121</v>
      </c>
      <c r="T18" s="47" t="s">
        <v>121</v>
      </c>
      <c r="U18" s="47">
        <v>1</v>
      </c>
      <c r="V18" s="47" t="s">
        <v>123</v>
      </c>
      <c r="W18" s="47" t="s">
        <v>124</v>
      </c>
      <c r="X18" s="47" t="s">
        <v>125</v>
      </c>
      <c r="Y18" s="47" t="s">
        <v>122</v>
      </c>
      <c r="Z18" s="48">
        <v>1</v>
      </c>
      <c r="AA18" s="47">
        <v>2</v>
      </c>
      <c r="AB18" s="49">
        <v>10329</v>
      </c>
      <c r="AC18" s="43">
        <v>2383.9</v>
      </c>
      <c r="AD18" s="43">
        <v>2151</v>
      </c>
      <c r="AE18" s="43">
        <f t="shared" si="0"/>
        <v>232.90000000000009</v>
      </c>
      <c r="AF18" s="47">
        <v>400</v>
      </c>
      <c r="AG18" s="47">
        <v>208</v>
      </c>
      <c r="AH18" s="47">
        <v>351</v>
      </c>
      <c r="AI18" s="72">
        <v>164.4</v>
      </c>
      <c r="AJ18" s="81">
        <v>395.8</v>
      </c>
      <c r="AK18" s="84">
        <v>223.4</v>
      </c>
      <c r="AL18" s="47" t="s">
        <v>229</v>
      </c>
      <c r="AM18" s="83">
        <v>260</v>
      </c>
      <c r="AN18" s="83">
        <v>342</v>
      </c>
      <c r="AO18" s="47">
        <v>0</v>
      </c>
      <c r="AP18" s="41">
        <f t="shared" si="1"/>
        <v>2465.35</v>
      </c>
    </row>
    <row r="19" spans="1:42" s="77" customFormat="1" ht="16.5" thickBot="1" x14ac:dyDescent="0.3">
      <c r="A19" s="39">
        <v>16</v>
      </c>
      <c r="B19" s="85" t="s">
        <v>329</v>
      </c>
      <c r="C19" s="86">
        <v>1990</v>
      </c>
      <c r="D19" s="47">
        <v>24</v>
      </c>
      <c r="E19" s="47" t="s">
        <v>128</v>
      </c>
      <c r="F19" s="47" t="s">
        <v>127</v>
      </c>
      <c r="G19" s="47">
        <v>9</v>
      </c>
      <c r="H19" s="47">
        <v>3</v>
      </c>
      <c r="I19" s="47">
        <v>3</v>
      </c>
      <c r="J19" s="47">
        <v>95</v>
      </c>
      <c r="K19" s="47">
        <v>260</v>
      </c>
      <c r="L19" s="47" t="s">
        <v>122</v>
      </c>
      <c r="M19" s="47" t="s">
        <v>122</v>
      </c>
      <c r="N19" s="47" t="s">
        <v>121</v>
      </c>
      <c r="O19" s="47" t="s">
        <v>121</v>
      </c>
      <c r="P19" s="47" t="s">
        <v>122</v>
      </c>
      <c r="Q19" s="47" t="s">
        <v>122</v>
      </c>
      <c r="R19" s="47" t="s">
        <v>122</v>
      </c>
      <c r="S19" s="47" t="s">
        <v>121</v>
      </c>
      <c r="T19" s="47" t="s">
        <v>121</v>
      </c>
      <c r="U19" s="47">
        <v>3</v>
      </c>
      <c r="V19" s="47" t="s">
        <v>123</v>
      </c>
      <c r="W19" s="47" t="s">
        <v>124</v>
      </c>
      <c r="X19" s="47" t="s">
        <v>125</v>
      </c>
      <c r="Y19" s="47" t="s">
        <v>122</v>
      </c>
      <c r="Z19" s="47">
        <v>1</v>
      </c>
      <c r="AA19" s="47">
        <v>2</v>
      </c>
      <c r="AB19" s="49">
        <v>29339</v>
      </c>
      <c r="AC19" s="43">
        <v>6171.9</v>
      </c>
      <c r="AD19" s="43">
        <v>6071</v>
      </c>
      <c r="AE19" s="43">
        <f t="shared" si="0"/>
        <v>100.89999999999964</v>
      </c>
      <c r="AF19" s="49">
        <v>1088</v>
      </c>
      <c r="AG19" s="47">
        <v>888</v>
      </c>
      <c r="AH19" s="49">
        <v>1050</v>
      </c>
      <c r="AI19" s="72">
        <v>503.8</v>
      </c>
      <c r="AJ19" s="81">
        <v>1207.4000000000001</v>
      </c>
      <c r="AK19" s="78">
        <v>685.6</v>
      </c>
      <c r="AL19" s="47" t="s">
        <v>169</v>
      </c>
      <c r="AM19" s="83">
        <v>800</v>
      </c>
      <c r="AN19" s="83">
        <v>500</v>
      </c>
      <c r="AO19" s="47">
        <v>0</v>
      </c>
      <c r="AP19" s="41">
        <f t="shared" si="1"/>
        <v>6725.15</v>
      </c>
    </row>
    <row r="20" spans="1:42" s="77" customFormat="1" ht="16.5" thickBot="1" x14ac:dyDescent="0.3">
      <c r="A20" s="39">
        <v>17</v>
      </c>
      <c r="B20" s="85" t="s">
        <v>330</v>
      </c>
      <c r="C20" s="86">
        <v>1990</v>
      </c>
      <c r="D20" s="47">
        <v>24</v>
      </c>
      <c r="E20" s="47" t="s">
        <v>128</v>
      </c>
      <c r="F20" s="47" t="s">
        <v>127</v>
      </c>
      <c r="G20" s="47">
        <v>9</v>
      </c>
      <c r="H20" s="47">
        <v>3</v>
      </c>
      <c r="I20" s="47">
        <v>3</v>
      </c>
      <c r="J20" s="47">
        <v>102</v>
      </c>
      <c r="K20" s="47">
        <v>264</v>
      </c>
      <c r="L20" s="47" t="s">
        <v>122</v>
      </c>
      <c r="M20" s="47" t="s">
        <v>122</v>
      </c>
      <c r="N20" s="47" t="s">
        <v>121</v>
      </c>
      <c r="O20" s="47" t="s">
        <v>121</v>
      </c>
      <c r="P20" s="47" t="s">
        <v>122</v>
      </c>
      <c r="Q20" s="47" t="s">
        <v>122</v>
      </c>
      <c r="R20" s="47" t="s">
        <v>122</v>
      </c>
      <c r="S20" s="47" t="s">
        <v>121</v>
      </c>
      <c r="T20" s="47" t="s">
        <v>121</v>
      </c>
      <c r="U20" s="47">
        <v>3</v>
      </c>
      <c r="V20" s="47" t="s">
        <v>123</v>
      </c>
      <c r="W20" s="47" t="s">
        <v>124</v>
      </c>
      <c r="X20" s="47" t="s">
        <v>125</v>
      </c>
      <c r="Y20" s="47" t="s">
        <v>122</v>
      </c>
      <c r="Z20" s="47">
        <v>1</v>
      </c>
      <c r="AA20" s="47">
        <v>2</v>
      </c>
      <c r="AB20" s="49">
        <v>29912</v>
      </c>
      <c r="AC20" s="43">
        <v>7484.5</v>
      </c>
      <c r="AD20" s="43">
        <v>6694</v>
      </c>
      <c r="AE20" s="43">
        <f t="shared" si="0"/>
        <v>790.5</v>
      </c>
      <c r="AF20" s="49">
        <v>1074</v>
      </c>
      <c r="AG20" s="47">
        <v>888</v>
      </c>
      <c r="AH20" s="49">
        <v>1050</v>
      </c>
      <c r="AI20" s="72">
        <v>517.29999999999995</v>
      </c>
      <c r="AJ20" s="81">
        <v>1212.9000000000001</v>
      </c>
      <c r="AK20" s="78">
        <v>668.4</v>
      </c>
      <c r="AL20" s="47" t="s">
        <v>183</v>
      </c>
      <c r="AM20" s="83">
        <v>720</v>
      </c>
      <c r="AN20" s="83">
        <v>424</v>
      </c>
      <c r="AO20" s="47">
        <v>0</v>
      </c>
      <c r="AP20" s="41">
        <f t="shared" si="1"/>
        <v>7695.7</v>
      </c>
    </row>
    <row r="21" spans="1:42" s="77" customFormat="1" ht="16.5" thickBot="1" x14ac:dyDescent="0.3">
      <c r="A21" s="39">
        <v>18</v>
      </c>
      <c r="B21" s="85" t="s">
        <v>337</v>
      </c>
      <c r="C21" s="86">
        <v>1988</v>
      </c>
      <c r="D21" s="47">
        <v>26</v>
      </c>
      <c r="E21" s="47" t="s">
        <v>129</v>
      </c>
      <c r="F21" s="47" t="s">
        <v>127</v>
      </c>
      <c r="G21" s="47">
        <v>9</v>
      </c>
      <c r="H21" s="47">
        <v>4</v>
      </c>
      <c r="I21" s="93">
        <v>4</v>
      </c>
      <c r="J21" s="47">
        <v>137</v>
      </c>
      <c r="K21" s="47">
        <v>407</v>
      </c>
      <c r="L21" s="47" t="s">
        <v>122</v>
      </c>
      <c r="M21" s="47" t="s">
        <v>122</v>
      </c>
      <c r="N21" s="47" t="s">
        <v>121</v>
      </c>
      <c r="O21" s="47" t="s">
        <v>121</v>
      </c>
      <c r="P21" s="47" t="s">
        <v>122</v>
      </c>
      <c r="Q21" s="47" t="s">
        <v>122</v>
      </c>
      <c r="R21" s="47" t="s">
        <v>122</v>
      </c>
      <c r="S21" s="47" t="s">
        <v>121</v>
      </c>
      <c r="T21" s="47" t="s">
        <v>121</v>
      </c>
      <c r="U21" s="47">
        <v>4</v>
      </c>
      <c r="V21" s="47" t="s">
        <v>123</v>
      </c>
      <c r="W21" s="47" t="s">
        <v>124</v>
      </c>
      <c r="X21" s="47" t="s">
        <v>125</v>
      </c>
      <c r="Y21" s="47" t="s">
        <v>122</v>
      </c>
      <c r="Z21" s="84">
        <v>2</v>
      </c>
      <c r="AA21" s="47">
        <v>3</v>
      </c>
      <c r="AB21" s="49">
        <v>38810</v>
      </c>
      <c r="AC21" s="43">
        <v>8997.7999999999993</v>
      </c>
      <c r="AD21" s="43">
        <v>8757</v>
      </c>
      <c r="AE21" s="43">
        <f>AC21-AD21</f>
        <v>240.79999999999927</v>
      </c>
      <c r="AF21" s="49">
        <v>1440</v>
      </c>
      <c r="AG21" s="49">
        <v>1185</v>
      </c>
      <c r="AH21" s="49">
        <v>1240</v>
      </c>
      <c r="AI21" s="72">
        <v>618.6</v>
      </c>
      <c r="AJ21" s="81">
        <v>1564.6</v>
      </c>
      <c r="AK21" s="82">
        <v>917.4</v>
      </c>
      <c r="AL21" s="47" t="s">
        <v>259</v>
      </c>
      <c r="AM21" s="83">
        <v>1130</v>
      </c>
      <c r="AN21" s="90">
        <v>1865</v>
      </c>
      <c r="AO21" s="47">
        <v>0</v>
      </c>
      <c r="AP21" s="41">
        <f t="shared" si="1"/>
        <v>9659.6999999999989</v>
      </c>
    </row>
    <row r="22" spans="1:42" s="77" customFormat="1" ht="16.5" thickBot="1" x14ac:dyDescent="0.3">
      <c r="A22" s="39">
        <v>19</v>
      </c>
      <c r="B22" s="85" t="s">
        <v>344</v>
      </c>
      <c r="C22" s="86">
        <v>1988</v>
      </c>
      <c r="D22" s="47">
        <v>26</v>
      </c>
      <c r="E22" s="47" t="s">
        <v>129</v>
      </c>
      <c r="F22" s="47" t="s">
        <v>127</v>
      </c>
      <c r="G22" s="47">
        <v>9</v>
      </c>
      <c r="H22" s="47">
        <v>4</v>
      </c>
      <c r="I22" s="47">
        <v>4</v>
      </c>
      <c r="J22" s="47">
        <v>137</v>
      </c>
      <c r="K22" s="47">
        <v>512</v>
      </c>
      <c r="L22" s="47" t="s">
        <v>122</v>
      </c>
      <c r="M22" s="47" t="s">
        <v>122</v>
      </c>
      <c r="N22" s="47" t="s">
        <v>121</v>
      </c>
      <c r="O22" s="47" t="s">
        <v>121</v>
      </c>
      <c r="P22" s="47" t="s">
        <v>122</v>
      </c>
      <c r="Q22" s="47" t="s">
        <v>122</v>
      </c>
      <c r="R22" s="47" t="s">
        <v>122</v>
      </c>
      <c r="S22" s="47" t="s">
        <v>121</v>
      </c>
      <c r="T22" s="47" t="s">
        <v>121</v>
      </c>
      <c r="U22" s="47">
        <v>4</v>
      </c>
      <c r="V22" s="47" t="s">
        <v>123</v>
      </c>
      <c r="W22" s="47" t="s">
        <v>124</v>
      </c>
      <c r="X22" s="47" t="s">
        <v>125</v>
      </c>
      <c r="Y22" s="47" t="s">
        <v>122</v>
      </c>
      <c r="Z22" s="84">
        <v>2</v>
      </c>
      <c r="AA22" s="47">
        <v>3</v>
      </c>
      <c r="AB22" s="49">
        <v>38902</v>
      </c>
      <c r="AC22" s="43">
        <v>9006.4</v>
      </c>
      <c r="AD22" s="43">
        <v>8714</v>
      </c>
      <c r="AE22" s="43">
        <f>AC22-AD22</f>
        <v>292.39999999999964</v>
      </c>
      <c r="AF22" s="49">
        <v>1440</v>
      </c>
      <c r="AG22" s="49">
        <v>1173</v>
      </c>
      <c r="AH22" s="49">
        <v>1240</v>
      </c>
      <c r="AI22" s="72">
        <v>612</v>
      </c>
      <c r="AJ22" s="81">
        <v>1574</v>
      </c>
      <c r="AK22" s="82">
        <v>935.9</v>
      </c>
      <c r="AL22" s="47" t="s">
        <v>263</v>
      </c>
      <c r="AM22" s="83">
        <v>1152</v>
      </c>
      <c r="AN22" s="83">
        <v>582</v>
      </c>
      <c r="AO22" s="47">
        <v>0</v>
      </c>
      <c r="AP22" s="41">
        <f>AD22+(AE22+AJ22)*0.5</f>
        <v>9647.2000000000007</v>
      </c>
    </row>
    <row r="23" spans="1:42" ht="29.25" customHeight="1" thickBot="1" x14ac:dyDescent="0.3">
      <c r="A23" s="37"/>
      <c r="B23" s="37" t="s">
        <v>349</v>
      </c>
      <c r="C23" s="37"/>
      <c r="D23" s="37"/>
      <c r="E23" s="37"/>
      <c r="F23" s="37"/>
      <c r="G23" s="37">
        <f>SUM(G4:G22)</f>
        <v>171</v>
      </c>
      <c r="H23" s="37"/>
      <c r="I23" s="37">
        <f>SUM(I4:I22)</f>
        <v>50</v>
      </c>
      <c r="J23" s="37">
        <f>SUM(J4:J22)</f>
        <v>1708</v>
      </c>
      <c r="K23" s="37">
        <f>SUM(K4:K22)</f>
        <v>4934</v>
      </c>
      <c r="L23" s="37"/>
      <c r="M23" s="37"/>
      <c r="N23" s="37"/>
      <c r="O23" s="37"/>
      <c r="P23" s="37"/>
      <c r="Q23" s="37"/>
      <c r="R23" s="37"/>
      <c r="S23" s="37"/>
      <c r="T23" s="37"/>
      <c r="U23" s="37">
        <f>SUM(U4:U22)</f>
        <v>51</v>
      </c>
      <c r="V23" s="37"/>
      <c r="W23" s="37"/>
      <c r="X23" s="37"/>
      <c r="Y23" s="37"/>
      <c r="Z23" s="37">
        <f>SUM(Z4:Z22)</f>
        <v>21</v>
      </c>
      <c r="AA23" s="37">
        <f>SUM(AA4:AA22)</f>
        <v>36</v>
      </c>
      <c r="AB23" s="37"/>
      <c r="AC23" s="37">
        <f t="shared" ref="AC23:AH23" si="2">SUM(AC4:AC22)</f>
        <v>113464.29999999997</v>
      </c>
      <c r="AD23" s="38">
        <f t="shared" si="2"/>
        <v>110302.99999999999</v>
      </c>
      <c r="AE23">
        <f t="shared" si="2"/>
        <v>3161.2999999999984</v>
      </c>
      <c r="AF23">
        <f t="shared" si="2"/>
        <v>17660.5</v>
      </c>
      <c r="AG23">
        <f t="shared" si="2"/>
        <v>13835</v>
      </c>
      <c r="AH23">
        <f t="shared" si="2"/>
        <v>16161</v>
      </c>
      <c r="AJ23">
        <f>SUM(AJ4:AJ22)</f>
        <v>18799.399999999998</v>
      </c>
      <c r="AM23">
        <f>SUM(AM4:AM22)</f>
        <v>12482</v>
      </c>
      <c r="AN23">
        <f>SUM(AN4:AN22)</f>
        <v>14782</v>
      </c>
      <c r="AO23">
        <f>SUM(AO4:AO22)</f>
        <v>0</v>
      </c>
      <c r="AP23">
        <f>SUM(AP4:AP22)</f>
        <v>121283.35</v>
      </c>
    </row>
    <row r="24" spans="1:42" x14ac:dyDescent="0.25">
      <c r="G24" s="23" t="s">
        <v>346</v>
      </c>
      <c r="K24">
        <f>K23*0.006</f>
        <v>29.603999999999999</v>
      </c>
      <c r="S24" s="23" t="s">
        <v>345</v>
      </c>
      <c r="U24">
        <f>U23*2.9*9</f>
        <v>1331.1000000000001</v>
      </c>
    </row>
    <row r="25" spans="1:42" x14ac:dyDescent="0.25">
      <c r="G25" s="23" t="s">
        <v>348</v>
      </c>
      <c r="S25" s="23" t="s">
        <v>347</v>
      </c>
      <c r="U25">
        <f>U23*8</f>
        <v>408</v>
      </c>
    </row>
    <row r="26" spans="1:42" x14ac:dyDescent="0.25">
      <c r="H26">
        <f>SUM(H4:H22)</f>
        <v>50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1:AD1"/>
    <mergeCell ref="R2:S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N2"/>
    <mergeCell ref="O2:Q2"/>
    <mergeCell ref="AF2:AF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M2:AO2"/>
    <mergeCell ref="AP2:AP3"/>
    <mergeCell ref="AG2:AG3"/>
    <mergeCell ref="AH2:AH3"/>
    <mergeCell ref="AI2:AI3"/>
    <mergeCell ref="AJ2:AJ3"/>
    <mergeCell ref="AK2:AK3"/>
    <mergeCell ref="AL2:AL3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AP15"/>
  <sheetViews>
    <sheetView workbookViewId="0">
      <selection activeCell="A15" sqref="A15"/>
    </sheetView>
  </sheetViews>
  <sheetFormatPr defaultRowHeight="15" x14ac:dyDescent="0.25"/>
  <cols>
    <col min="1" max="1" width="5.5703125" customWidth="1"/>
    <col min="2" max="2" width="27.5703125" customWidth="1"/>
    <col min="3" max="3" width="9.140625" customWidth="1"/>
    <col min="4" max="17" width="0" hidden="1" customWidth="1"/>
    <col min="18" max="18" width="9.7109375" hidden="1" customWidth="1"/>
    <col min="19" max="29" width="0" hidden="1" customWidth="1"/>
    <col min="30" max="30" width="30.5703125" customWidth="1"/>
    <col min="31" max="41" width="9.140625" hidden="1" customWidth="1"/>
    <col min="42" max="42" width="5" hidden="1" customWidth="1"/>
    <col min="43" max="43" width="12.85546875" customWidth="1"/>
  </cols>
  <sheetData>
    <row r="1" spans="1:42" s="2" customFormat="1" ht="34.5" customHeight="1" thickBot="1" x14ac:dyDescent="0.35">
      <c r="A1" s="106" t="s">
        <v>356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3"/>
      <c r="AF1" s="1"/>
      <c r="AG1" s="1"/>
      <c r="AH1" s="1"/>
      <c r="AI1" s="7"/>
      <c r="AJ1" s="8"/>
      <c r="AK1" s="5"/>
      <c r="AL1" s="1"/>
      <c r="AN1" s="6"/>
    </row>
    <row r="2" spans="1:42" s="2" customFormat="1" ht="30.6" customHeight="1" thickBot="1" x14ac:dyDescent="0.35">
      <c r="A2" s="107" t="s">
        <v>0</v>
      </c>
      <c r="B2" s="101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1" t="s">
        <v>19</v>
      </c>
      <c r="M2" s="101"/>
      <c r="N2" s="101"/>
      <c r="O2" s="101" t="s">
        <v>21</v>
      </c>
      <c r="P2" s="101"/>
      <c r="Q2" s="101"/>
      <c r="R2" s="101" t="s">
        <v>27</v>
      </c>
      <c r="S2" s="101"/>
      <c r="T2" s="102" t="s">
        <v>31</v>
      </c>
      <c r="U2" s="102" t="s">
        <v>1</v>
      </c>
      <c r="V2" s="102" t="s">
        <v>33</v>
      </c>
      <c r="W2" s="102" t="s">
        <v>34</v>
      </c>
      <c r="X2" s="102" t="s">
        <v>35</v>
      </c>
      <c r="Y2" s="102" t="s">
        <v>30</v>
      </c>
      <c r="Z2" s="102" t="s">
        <v>25</v>
      </c>
      <c r="AA2" s="102" t="s">
        <v>26</v>
      </c>
      <c r="AB2" s="102" t="s">
        <v>12</v>
      </c>
      <c r="AC2" s="102" t="s">
        <v>15</v>
      </c>
      <c r="AD2" s="117" t="s">
        <v>16</v>
      </c>
      <c r="AE2" s="95"/>
      <c r="AF2" s="132" t="s">
        <v>13</v>
      </c>
      <c r="AG2" s="124" t="s">
        <v>18</v>
      </c>
      <c r="AH2" s="124" t="s">
        <v>14</v>
      </c>
      <c r="AI2" s="126" t="s">
        <v>40</v>
      </c>
      <c r="AJ2" s="128" t="s">
        <v>237</v>
      </c>
      <c r="AK2" s="130" t="s">
        <v>41</v>
      </c>
      <c r="AL2" s="126" t="s">
        <v>32</v>
      </c>
      <c r="AM2" s="121" t="s">
        <v>36</v>
      </c>
      <c r="AN2" s="122"/>
      <c r="AO2" s="123"/>
      <c r="AP2" s="119" t="s">
        <v>270</v>
      </c>
    </row>
    <row r="3" spans="1:42" s="2" customFormat="1" ht="96" customHeight="1" thickBot="1" x14ac:dyDescent="0.35">
      <c r="A3" s="107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53" t="s">
        <v>42</v>
      </c>
      <c r="M3" s="53" t="s">
        <v>43</v>
      </c>
      <c r="N3" s="53" t="s">
        <v>20</v>
      </c>
      <c r="O3" s="53" t="s">
        <v>22</v>
      </c>
      <c r="P3" s="54" t="s">
        <v>23</v>
      </c>
      <c r="Q3" s="54" t="s">
        <v>24</v>
      </c>
      <c r="R3" s="54" t="s">
        <v>28</v>
      </c>
      <c r="S3" s="54" t="s">
        <v>29</v>
      </c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18"/>
      <c r="AE3" s="96"/>
      <c r="AF3" s="133"/>
      <c r="AG3" s="125"/>
      <c r="AH3" s="125"/>
      <c r="AI3" s="127"/>
      <c r="AJ3" s="129"/>
      <c r="AK3" s="131"/>
      <c r="AL3" s="127"/>
      <c r="AM3" s="24" t="s">
        <v>39</v>
      </c>
      <c r="AN3" s="24" t="s">
        <v>37</v>
      </c>
      <c r="AO3" s="24" t="s">
        <v>38</v>
      </c>
      <c r="AP3" s="120"/>
    </row>
    <row r="4" spans="1:42" s="77" customFormat="1" ht="16.5" thickBot="1" x14ac:dyDescent="0.3">
      <c r="A4" s="45">
        <v>1</v>
      </c>
      <c r="B4" s="46" t="s">
        <v>64</v>
      </c>
      <c r="C4" s="47">
        <v>1976</v>
      </c>
      <c r="D4" s="47">
        <v>38</v>
      </c>
      <c r="E4" s="47" t="s">
        <v>236</v>
      </c>
      <c r="F4" s="47" t="s">
        <v>127</v>
      </c>
      <c r="G4" s="47">
        <v>9</v>
      </c>
      <c r="H4" s="47">
        <v>4</v>
      </c>
      <c r="I4" s="47">
        <v>4</v>
      </c>
      <c r="J4" s="47">
        <v>128</v>
      </c>
      <c r="K4" s="47">
        <v>312</v>
      </c>
      <c r="L4" s="47" t="s">
        <v>122</v>
      </c>
      <c r="M4" s="47" t="s">
        <v>122</v>
      </c>
      <c r="N4" s="47" t="s">
        <v>121</v>
      </c>
      <c r="O4" s="47" t="s">
        <v>121</v>
      </c>
      <c r="P4" s="47" t="s">
        <v>122</v>
      </c>
      <c r="Q4" s="47" t="s">
        <v>122</v>
      </c>
      <c r="R4" s="47" t="s">
        <v>122</v>
      </c>
      <c r="S4" s="47" t="s">
        <v>121</v>
      </c>
      <c r="T4" s="47" t="s">
        <v>121</v>
      </c>
      <c r="U4" s="47">
        <v>4</v>
      </c>
      <c r="V4" s="47" t="s">
        <v>123</v>
      </c>
      <c r="W4" s="47" t="s">
        <v>124</v>
      </c>
      <c r="X4" s="47" t="s">
        <v>125</v>
      </c>
      <c r="Y4" s="47" t="s">
        <v>122</v>
      </c>
      <c r="Z4" s="48">
        <v>1</v>
      </c>
      <c r="AA4" s="47">
        <v>2</v>
      </c>
      <c r="AB4" s="49">
        <v>52645</v>
      </c>
      <c r="AC4" s="49">
        <v>8288.2999999999993</v>
      </c>
      <c r="AD4" s="50">
        <v>7174</v>
      </c>
      <c r="AE4" s="49">
        <f>AC4-AD4</f>
        <v>1114.2999999999993</v>
      </c>
      <c r="AF4" s="49">
        <v>1927</v>
      </c>
      <c r="AG4" s="49">
        <v>1046</v>
      </c>
      <c r="AH4" s="49">
        <v>1880</v>
      </c>
      <c r="AI4" s="72">
        <v>1308.6500000000001</v>
      </c>
      <c r="AJ4" s="81">
        <v>1331.35</v>
      </c>
      <c r="AK4" s="84">
        <v>0</v>
      </c>
      <c r="AL4" s="47" t="s">
        <v>157</v>
      </c>
      <c r="AM4" s="83">
        <v>450</v>
      </c>
      <c r="AN4" s="90">
        <v>1420</v>
      </c>
      <c r="AO4" s="47">
        <v>0</v>
      </c>
      <c r="AP4" s="47">
        <f>AD4+(AE4+AJ4)*0.5</f>
        <v>8396.8249999999989</v>
      </c>
    </row>
    <row r="5" spans="1:42" s="77" customFormat="1" ht="16.5" thickBot="1" x14ac:dyDescent="0.3">
      <c r="A5" s="45">
        <v>2</v>
      </c>
      <c r="B5" s="46" t="s">
        <v>65</v>
      </c>
      <c r="C5" s="47">
        <v>1972</v>
      </c>
      <c r="D5" s="47">
        <v>42</v>
      </c>
      <c r="E5" s="47" t="s">
        <v>236</v>
      </c>
      <c r="F5" s="47" t="s">
        <v>127</v>
      </c>
      <c r="G5" s="47">
        <v>9</v>
      </c>
      <c r="H5" s="93">
        <v>3</v>
      </c>
      <c r="I5" s="93">
        <v>4</v>
      </c>
      <c r="J5" s="47">
        <v>112</v>
      </c>
      <c r="K5" s="47">
        <v>265</v>
      </c>
      <c r="L5" s="47" t="s">
        <v>122</v>
      </c>
      <c r="M5" s="47" t="s">
        <v>122</v>
      </c>
      <c r="N5" s="47" t="s">
        <v>121</v>
      </c>
      <c r="O5" s="47" t="s">
        <v>121</v>
      </c>
      <c r="P5" s="47" t="s">
        <v>122</v>
      </c>
      <c r="Q5" s="47" t="s">
        <v>122</v>
      </c>
      <c r="R5" s="47" t="s">
        <v>122</v>
      </c>
      <c r="S5" s="47" t="s">
        <v>121</v>
      </c>
      <c r="T5" s="47" t="s">
        <v>121</v>
      </c>
      <c r="U5" s="47">
        <v>3</v>
      </c>
      <c r="V5" s="47" t="s">
        <v>123</v>
      </c>
      <c r="W5" s="47" t="s">
        <v>124</v>
      </c>
      <c r="X5" s="47" t="s">
        <v>125</v>
      </c>
      <c r="Y5" s="47" t="s">
        <v>122</v>
      </c>
      <c r="Z5" s="48">
        <v>1</v>
      </c>
      <c r="AA5" s="47">
        <v>2</v>
      </c>
      <c r="AB5" s="49">
        <v>49150</v>
      </c>
      <c r="AC5" s="49">
        <v>9633.4</v>
      </c>
      <c r="AD5" s="50">
        <v>8474</v>
      </c>
      <c r="AE5" s="49">
        <f t="shared" ref="AE5:AE11" si="0">AC5-AD5</f>
        <v>1159.3999999999996</v>
      </c>
      <c r="AF5" s="49">
        <v>1720</v>
      </c>
      <c r="AG5" s="49">
        <v>1600</v>
      </c>
      <c r="AH5" s="49">
        <v>1671</v>
      </c>
      <c r="AI5" s="72">
        <v>497.6</v>
      </c>
      <c r="AJ5" s="81">
        <v>515.6</v>
      </c>
      <c r="AK5" s="91">
        <v>0</v>
      </c>
      <c r="AL5" s="47" t="s">
        <v>158</v>
      </c>
      <c r="AM5" s="83">
        <v>850</v>
      </c>
      <c r="AN5" s="83">
        <v>784</v>
      </c>
      <c r="AO5" s="49">
        <v>1150</v>
      </c>
      <c r="AP5" s="41">
        <f t="shared" ref="AP5:AP11" si="1">AD5+(AE5+AJ5)*0.5</f>
        <v>9311.5</v>
      </c>
    </row>
    <row r="6" spans="1:42" s="77" customFormat="1" ht="16.5" thickBot="1" x14ac:dyDescent="0.3">
      <c r="A6" s="39">
        <v>3</v>
      </c>
      <c r="B6" s="46" t="s">
        <v>66</v>
      </c>
      <c r="C6" s="47">
        <v>1975</v>
      </c>
      <c r="D6" s="47">
        <v>39</v>
      </c>
      <c r="E6" s="47" t="s">
        <v>236</v>
      </c>
      <c r="F6" s="47" t="s">
        <v>127</v>
      </c>
      <c r="G6" s="47">
        <v>9</v>
      </c>
      <c r="H6" s="47">
        <v>4</v>
      </c>
      <c r="I6" s="47">
        <v>4</v>
      </c>
      <c r="J6" s="47">
        <v>128</v>
      </c>
      <c r="K6" s="47">
        <v>323</v>
      </c>
      <c r="L6" s="47" t="s">
        <v>122</v>
      </c>
      <c r="M6" s="47" t="s">
        <v>122</v>
      </c>
      <c r="N6" s="47" t="s">
        <v>121</v>
      </c>
      <c r="O6" s="47" t="s">
        <v>121</v>
      </c>
      <c r="P6" s="47" t="s">
        <v>122</v>
      </c>
      <c r="Q6" s="47" t="s">
        <v>122</v>
      </c>
      <c r="R6" s="47" t="s">
        <v>122</v>
      </c>
      <c r="S6" s="47" t="s">
        <v>121</v>
      </c>
      <c r="T6" s="47" t="s">
        <v>121</v>
      </c>
      <c r="U6" s="47">
        <v>4</v>
      </c>
      <c r="V6" s="47" t="s">
        <v>123</v>
      </c>
      <c r="W6" s="47" t="s">
        <v>124</v>
      </c>
      <c r="X6" s="47" t="s">
        <v>125</v>
      </c>
      <c r="Y6" s="47" t="s">
        <v>122</v>
      </c>
      <c r="Z6" s="48">
        <v>1</v>
      </c>
      <c r="AA6" s="47">
        <v>2</v>
      </c>
      <c r="AB6" s="49">
        <v>44734</v>
      </c>
      <c r="AC6" s="49">
        <v>8526.7999999999993</v>
      </c>
      <c r="AD6" s="50">
        <v>7361</v>
      </c>
      <c r="AE6" s="49">
        <f t="shared" si="0"/>
        <v>1165.7999999999993</v>
      </c>
      <c r="AF6" s="49">
        <v>1899</v>
      </c>
      <c r="AG6" s="49">
        <v>1046</v>
      </c>
      <c r="AH6" s="49">
        <v>1885</v>
      </c>
      <c r="AI6" s="72">
        <v>1383.7</v>
      </c>
      <c r="AJ6" s="81">
        <v>1407</v>
      </c>
      <c r="AK6" s="48">
        <v>0</v>
      </c>
      <c r="AL6" s="47" t="s">
        <v>159</v>
      </c>
      <c r="AM6" s="83">
        <v>850</v>
      </c>
      <c r="AN6" s="83">
        <v>935</v>
      </c>
      <c r="AO6" s="49">
        <v>1600</v>
      </c>
      <c r="AP6" s="41">
        <f t="shared" si="1"/>
        <v>8647.4</v>
      </c>
    </row>
    <row r="7" spans="1:42" s="77" customFormat="1" ht="16.5" thickBot="1" x14ac:dyDescent="0.3">
      <c r="A7" s="45">
        <v>4</v>
      </c>
      <c r="B7" s="46" t="s">
        <v>67</v>
      </c>
      <c r="C7" s="47">
        <v>1973</v>
      </c>
      <c r="D7" s="47">
        <v>41</v>
      </c>
      <c r="E7" s="47" t="s">
        <v>236</v>
      </c>
      <c r="F7" s="47" t="s">
        <v>127</v>
      </c>
      <c r="G7" s="47">
        <v>9</v>
      </c>
      <c r="H7" s="47">
        <v>4</v>
      </c>
      <c r="I7" s="47">
        <v>4</v>
      </c>
      <c r="J7" s="47">
        <v>128</v>
      </c>
      <c r="K7" s="47">
        <v>340</v>
      </c>
      <c r="L7" s="47" t="s">
        <v>122</v>
      </c>
      <c r="M7" s="47" t="s">
        <v>122</v>
      </c>
      <c r="N7" s="47" t="s">
        <v>121</v>
      </c>
      <c r="O7" s="47" t="s">
        <v>121</v>
      </c>
      <c r="P7" s="47" t="s">
        <v>122</v>
      </c>
      <c r="Q7" s="47" t="s">
        <v>122</v>
      </c>
      <c r="R7" s="47" t="s">
        <v>122</v>
      </c>
      <c r="S7" s="47" t="s">
        <v>121</v>
      </c>
      <c r="T7" s="47" t="s">
        <v>121</v>
      </c>
      <c r="U7" s="47">
        <v>4</v>
      </c>
      <c r="V7" s="47" t="s">
        <v>123</v>
      </c>
      <c r="W7" s="47" t="s">
        <v>124</v>
      </c>
      <c r="X7" s="47" t="s">
        <v>125</v>
      </c>
      <c r="Y7" s="47" t="s">
        <v>122</v>
      </c>
      <c r="Z7" s="48">
        <v>1</v>
      </c>
      <c r="AA7" s="47">
        <v>2</v>
      </c>
      <c r="AB7" s="49">
        <v>43887</v>
      </c>
      <c r="AC7" s="49">
        <v>8419.6</v>
      </c>
      <c r="AD7" s="50">
        <v>7298</v>
      </c>
      <c r="AE7" s="49">
        <f t="shared" si="0"/>
        <v>1121.6000000000004</v>
      </c>
      <c r="AF7" s="49">
        <v>1899</v>
      </c>
      <c r="AG7" s="49">
        <v>1046</v>
      </c>
      <c r="AH7" s="49">
        <v>1354</v>
      </c>
      <c r="AI7" s="72">
        <v>1357.6</v>
      </c>
      <c r="AJ7" s="81">
        <v>1394.38</v>
      </c>
      <c r="AK7" s="48">
        <v>0</v>
      </c>
      <c r="AL7" s="47" t="s">
        <v>160</v>
      </c>
      <c r="AM7" s="83">
        <v>900</v>
      </c>
      <c r="AN7" s="90">
        <v>1487</v>
      </c>
      <c r="AO7" s="49">
        <v>1200</v>
      </c>
      <c r="AP7" s="41">
        <f t="shared" si="1"/>
        <v>8555.99</v>
      </c>
    </row>
    <row r="8" spans="1:42" s="77" customFormat="1" ht="16.5" thickBot="1" x14ac:dyDescent="0.3">
      <c r="A8" s="39">
        <v>5</v>
      </c>
      <c r="B8" s="46" t="s">
        <v>70</v>
      </c>
      <c r="C8" s="47">
        <v>1981</v>
      </c>
      <c r="D8" s="47">
        <v>33</v>
      </c>
      <c r="E8" s="47" t="s">
        <v>236</v>
      </c>
      <c r="F8" s="47" t="s">
        <v>127</v>
      </c>
      <c r="G8" s="47">
        <v>9</v>
      </c>
      <c r="H8" s="47">
        <v>2</v>
      </c>
      <c r="I8" s="47">
        <v>2</v>
      </c>
      <c r="J8" s="47">
        <v>64</v>
      </c>
      <c r="K8" s="47">
        <v>150</v>
      </c>
      <c r="L8" s="47" t="s">
        <v>122</v>
      </c>
      <c r="M8" s="47" t="s">
        <v>122</v>
      </c>
      <c r="N8" s="47" t="s">
        <v>121</v>
      </c>
      <c r="O8" s="47" t="s">
        <v>121</v>
      </c>
      <c r="P8" s="47" t="s">
        <v>122</v>
      </c>
      <c r="Q8" s="47" t="s">
        <v>122</v>
      </c>
      <c r="R8" s="47" t="s">
        <v>122</v>
      </c>
      <c r="S8" s="47" t="s">
        <v>121</v>
      </c>
      <c r="T8" s="47" t="s">
        <v>121</v>
      </c>
      <c r="U8" s="47">
        <v>2</v>
      </c>
      <c r="V8" s="47" t="s">
        <v>123</v>
      </c>
      <c r="W8" s="47" t="s">
        <v>124</v>
      </c>
      <c r="X8" s="47" t="s">
        <v>125</v>
      </c>
      <c r="Y8" s="47" t="s">
        <v>122</v>
      </c>
      <c r="Z8" s="48">
        <v>1</v>
      </c>
      <c r="AA8" s="47">
        <v>2</v>
      </c>
      <c r="AB8" s="49">
        <v>20047</v>
      </c>
      <c r="AC8" s="49">
        <v>3952.4</v>
      </c>
      <c r="AD8" s="50">
        <v>3369</v>
      </c>
      <c r="AE8" s="49">
        <f t="shared" si="0"/>
        <v>583.40000000000009</v>
      </c>
      <c r="AF8" s="47">
        <v>819</v>
      </c>
      <c r="AG8" s="47">
        <v>499</v>
      </c>
      <c r="AH8" s="47">
        <v>780</v>
      </c>
      <c r="AI8" s="72">
        <v>687.3</v>
      </c>
      <c r="AJ8" s="81">
        <v>696.7</v>
      </c>
      <c r="AK8" s="84">
        <v>0</v>
      </c>
      <c r="AL8" s="47" t="s">
        <v>179</v>
      </c>
      <c r="AM8" s="83">
        <v>550</v>
      </c>
      <c r="AN8" s="90">
        <v>1313</v>
      </c>
      <c r="AO8" s="47">
        <v>0</v>
      </c>
      <c r="AP8" s="41">
        <f t="shared" si="1"/>
        <v>4009.05</v>
      </c>
    </row>
    <row r="9" spans="1:42" s="77" customFormat="1" ht="16.5" thickBot="1" x14ac:dyDescent="0.3">
      <c r="A9" s="45">
        <v>6</v>
      </c>
      <c r="B9" s="46" t="s">
        <v>72</v>
      </c>
      <c r="C9" s="47">
        <v>1980</v>
      </c>
      <c r="D9" s="47">
        <v>34</v>
      </c>
      <c r="E9" s="47" t="s">
        <v>236</v>
      </c>
      <c r="F9" s="47" t="s">
        <v>127</v>
      </c>
      <c r="G9" s="47">
        <v>9</v>
      </c>
      <c r="H9" s="47">
        <v>3</v>
      </c>
      <c r="I9" s="47">
        <v>3</v>
      </c>
      <c r="J9" s="47">
        <v>96</v>
      </c>
      <c r="K9" s="47">
        <v>236</v>
      </c>
      <c r="L9" s="47" t="s">
        <v>122</v>
      </c>
      <c r="M9" s="47" t="s">
        <v>122</v>
      </c>
      <c r="N9" s="47" t="s">
        <v>121</v>
      </c>
      <c r="O9" s="47" t="s">
        <v>121</v>
      </c>
      <c r="P9" s="47" t="s">
        <v>122</v>
      </c>
      <c r="Q9" s="47" t="s">
        <v>122</v>
      </c>
      <c r="R9" s="47" t="s">
        <v>122</v>
      </c>
      <c r="S9" s="47" t="s">
        <v>121</v>
      </c>
      <c r="T9" s="47" t="s">
        <v>121</v>
      </c>
      <c r="U9" s="47">
        <v>3</v>
      </c>
      <c r="V9" s="47" t="s">
        <v>123</v>
      </c>
      <c r="W9" s="47" t="s">
        <v>124</v>
      </c>
      <c r="X9" s="47" t="s">
        <v>125</v>
      </c>
      <c r="Y9" s="47" t="s">
        <v>122</v>
      </c>
      <c r="Z9" s="48">
        <v>1</v>
      </c>
      <c r="AA9" s="47">
        <v>2</v>
      </c>
      <c r="AB9" s="49">
        <v>28044</v>
      </c>
      <c r="AC9" s="49">
        <v>5340.6</v>
      </c>
      <c r="AD9" s="50">
        <v>4984</v>
      </c>
      <c r="AE9" s="49">
        <f t="shared" si="0"/>
        <v>356.60000000000036</v>
      </c>
      <c r="AF9" s="49">
        <v>1070</v>
      </c>
      <c r="AG9" s="47">
        <v>725</v>
      </c>
      <c r="AH9" s="49">
        <v>1175</v>
      </c>
      <c r="AI9" s="72">
        <v>1024.2</v>
      </c>
      <c r="AJ9" s="81">
        <v>1038.5999999999999</v>
      </c>
      <c r="AK9" s="84">
        <v>0</v>
      </c>
      <c r="AL9" s="47" t="s">
        <v>181</v>
      </c>
      <c r="AM9" s="83">
        <v>850</v>
      </c>
      <c r="AN9" s="90">
        <v>1230</v>
      </c>
      <c r="AO9" s="47">
        <v>0</v>
      </c>
      <c r="AP9" s="41">
        <f t="shared" si="1"/>
        <v>5681.6</v>
      </c>
    </row>
    <row r="10" spans="1:42" s="77" customFormat="1" ht="16.5" thickBot="1" x14ac:dyDescent="0.3">
      <c r="A10" s="39">
        <v>7</v>
      </c>
      <c r="B10" s="46" t="s">
        <v>90</v>
      </c>
      <c r="C10" s="47">
        <v>1974</v>
      </c>
      <c r="D10" s="47">
        <v>40</v>
      </c>
      <c r="E10" s="47" t="s">
        <v>236</v>
      </c>
      <c r="F10" s="47" t="s">
        <v>127</v>
      </c>
      <c r="G10" s="47">
        <v>9</v>
      </c>
      <c r="H10" s="47">
        <v>4</v>
      </c>
      <c r="I10" s="47">
        <v>4</v>
      </c>
      <c r="J10" s="47">
        <v>140</v>
      </c>
      <c r="K10" s="47">
        <v>330</v>
      </c>
      <c r="L10" s="47" t="s">
        <v>122</v>
      </c>
      <c r="M10" s="47" t="s">
        <v>122</v>
      </c>
      <c r="N10" s="47" t="s">
        <v>121</v>
      </c>
      <c r="O10" s="47" t="s">
        <v>121</v>
      </c>
      <c r="P10" s="47" t="s">
        <v>122</v>
      </c>
      <c r="Q10" s="47" t="s">
        <v>122</v>
      </c>
      <c r="R10" s="47" t="s">
        <v>122</v>
      </c>
      <c r="S10" s="47" t="s">
        <v>121</v>
      </c>
      <c r="T10" s="47" t="s">
        <v>121</v>
      </c>
      <c r="U10" s="47">
        <v>4</v>
      </c>
      <c r="V10" s="47" t="s">
        <v>123</v>
      </c>
      <c r="W10" s="47" t="s">
        <v>124</v>
      </c>
      <c r="X10" s="47" t="s">
        <v>125</v>
      </c>
      <c r="Y10" s="47" t="s">
        <v>122</v>
      </c>
      <c r="Z10" s="48">
        <v>1</v>
      </c>
      <c r="AA10" s="47">
        <v>2</v>
      </c>
      <c r="AB10" s="49">
        <v>41983</v>
      </c>
      <c r="AC10" s="49">
        <v>8169</v>
      </c>
      <c r="AD10" s="50">
        <v>8169</v>
      </c>
      <c r="AE10" s="49">
        <f t="shared" si="0"/>
        <v>0</v>
      </c>
      <c r="AF10" s="49">
        <v>1450</v>
      </c>
      <c r="AG10" s="49">
        <v>1046</v>
      </c>
      <c r="AH10" s="49">
        <v>1432</v>
      </c>
      <c r="AI10" s="72">
        <v>1363.5</v>
      </c>
      <c r="AJ10" s="81">
        <v>1387.8</v>
      </c>
      <c r="AK10" s="91">
        <v>0</v>
      </c>
      <c r="AL10" s="47" t="s">
        <v>206</v>
      </c>
      <c r="AM10" s="83">
        <v>900</v>
      </c>
      <c r="AN10" s="83">
        <v>757</v>
      </c>
      <c r="AO10" s="47">
        <v>0</v>
      </c>
      <c r="AP10" s="41">
        <f t="shared" si="1"/>
        <v>8862.9</v>
      </c>
    </row>
    <row r="11" spans="1:42" s="77" customFormat="1" ht="16.5" thickBot="1" x14ac:dyDescent="0.3">
      <c r="A11" s="45">
        <v>8</v>
      </c>
      <c r="B11" s="46" t="s">
        <v>91</v>
      </c>
      <c r="C11" s="47">
        <v>1975</v>
      </c>
      <c r="D11" s="47">
        <v>39</v>
      </c>
      <c r="E11" s="47" t="s">
        <v>236</v>
      </c>
      <c r="F11" s="47" t="s">
        <v>127</v>
      </c>
      <c r="G11" s="47">
        <v>9</v>
      </c>
      <c r="H11" s="47">
        <v>4</v>
      </c>
      <c r="I11" s="47">
        <v>4</v>
      </c>
      <c r="J11" s="47">
        <v>138</v>
      </c>
      <c r="K11" s="47">
        <v>277</v>
      </c>
      <c r="L11" s="47" t="s">
        <v>122</v>
      </c>
      <c r="M11" s="47" t="s">
        <v>122</v>
      </c>
      <c r="N11" s="47" t="s">
        <v>121</v>
      </c>
      <c r="O11" s="47" t="s">
        <v>121</v>
      </c>
      <c r="P11" s="47" t="s">
        <v>122</v>
      </c>
      <c r="Q11" s="47" t="s">
        <v>122</v>
      </c>
      <c r="R11" s="47" t="s">
        <v>122</v>
      </c>
      <c r="S11" s="47" t="s">
        <v>121</v>
      </c>
      <c r="T11" s="47" t="s">
        <v>121</v>
      </c>
      <c r="U11" s="47">
        <v>4</v>
      </c>
      <c r="V11" s="47" t="s">
        <v>123</v>
      </c>
      <c r="W11" s="47" t="s">
        <v>124</v>
      </c>
      <c r="X11" s="47" t="s">
        <v>125</v>
      </c>
      <c r="Y11" s="47" t="s">
        <v>122</v>
      </c>
      <c r="Z11" s="48">
        <v>1</v>
      </c>
      <c r="AA11" s="47">
        <v>2</v>
      </c>
      <c r="AB11" s="49">
        <v>37299</v>
      </c>
      <c r="AC11" s="49">
        <v>7361.1</v>
      </c>
      <c r="AD11" s="50">
        <v>7263</v>
      </c>
      <c r="AE11" s="49">
        <f t="shared" si="0"/>
        <v>98.100000000000364</v>
      </c>
      <c r="AF11" s="49">
        <v>1401</v>
      </c>
      <c r="AG11" s="49">
        <v>1137</v>
      </c>
      <c r="AH11" s="49">
        <v>1969</v>
      </c>
      <c r="AI11" s="72">
        <v>1346</v>
      </c>
      <c r="AJ11" s="81">
        <v>1364</v>
      </c>
      <c r="AK11" s="91">
        <v>0</v>
      </c>
      <c r="AL11" s="47" t="s">
        <v>207</v>
      </c>
      <c r="AM11" s="83">
        <v>700</v>
      </c>
      <c r="AN11" s="83">
        <v>76</v>
      </c>
      <c r="AO11" s="47">
        <v>0</v>
      </c>
      <c r="AP11" s="41">
        <f t="shared" si="1"/>
        <v>7994.05</v>
      </c>
    </row>
    <row r="12" spans="1:42" ht="30.75" customHeight="1" thickBot="1" x14ac:dyDescent="0.3">
      <c r="A12" s="37"/>
      <c r="B12" s="37" t="s">
        <v>349</v>
      </c>
      <c r="C12" s="37"/>
      <c r="D12" s="37"/>
      <c r="E12" s="37"/>
      <c r="F12" s="37"/>
      <c r="G12" s="37">
        <f>SUM(G4:G11)</f>
        <v>72</v>
      </c>
      <c r="H12" s="37"/>
      <c r="I12" s="37">
        <f>SUM(I4:I11)</f>
        <v>29</v>
      </c>
      <c r="J12" s="37">
        <f>SUM(J4:J11)</f>
        <v>934</v>
      </c>
      <c r="K12" s="37">
        <f>SUM(K4:K11)</f>
        <v>2233</v>
      </c>
      <c r="L12" s="37"/>
      <c r="M12" s="37"/>
      <c r="N12" s="37"/>
      <c r="O12" s="37"/>
      <c r="P12" s="37"/>
      <c r="Q12" s="37"/>
      <c r="R12" s="37"/>
      <c r="S12" s="37"/>
      <c r="T12" s="37"/>
      <c r="U12" s="37">
        <f>SUM(U4:U11)</f>
        <v>28</v>
      </c>
      <c r="V12" s="37"/>
      <c r="W12" s="37"/>
      <c r="X12" s="37"/>
      <c r="Y12" s="37"/>
      <c r="Z12" s="37">
        <f>SUM(Z4:Z11)</f>
        <v>8</v>
      </c>
      <c r="AA12" s="37">
        <f>SUM(AA4:AA11)</f>
        <v>16</v>
      </c>
      <c r="AB12" s="37"/>
      <c r="AC12" s="37">
        <f t="shared" ref="AC12:AH12" si="2">SUM(AC4:AC11)</f>
        <v>59691.199999999997</v>
      </c>
      <c r="AD12" s="97">
        <f t="shared" si="2"/>
        <v>54092</v>
      </c>
      <c r="AE12">
        <f t="shared" si="2"/>
        <v>5599.1999999999989</v>
      </c>
      <c r="AF12">
        <f t="shared" si="2"/>
        <v>12185</v>
      </c>
      <c r="AG12">
        <f t="shared" si="2"/>
        <v>8145</v>
      </c>
      <c r="AH12">
        <f t="shared" si="2"/>
        <v>12146</v>
      </c>
      <c r="AJ12">
        <f>SUM(AJ4:AJ11)</f>
        <v>9135.43</v>
      </c>
      <c r="AM12">
        <f>SUM(AM4:AM11)</f>
        <v>6050</v>
      </c>
      <c r="AN12">
        <f>SUM(AN4:AN11)</f>
        <v>8002</v>
      </c>
      <c r="AO12">
        <f>SUM(AO4:AO11)</f>
        <v>3950</v>
      </c>
      <c r="AP12">
        <f>SUM(AP4:AP11)</f>
        <v>61459.315000000002</v>
      </c>
    </row>
    <row r="13" spans="1:42" x14ac:dyDescent="0.25">
      <c r="G13" s="23" t="s">
        <v>346</v>
      </c>
      <c r="K13">
        <f>K12*0.006</f>
        <v>13.398</v>
      </c>
      <c r="S13" s="23" t="s">
        <v>345</v>
      </c>
      <c r="U13">
        <f>U12*2.9*9</f>
        <v>730.80000000000007</v>
      </c>
    </row>
    <row r="14" spans="1:42" x14ac:dyDescent="0.25">
      <c r="G14" s="23" t="s">
        <v>348</v>
      </c>
      <c r="S14" s="23" t="s">
        <v>347</v>
      </c>
      <c r="U14">
        <f>U12*8</f>
        <v>224</v>
      </c>
    </row>
    <row r="15" spans="1:42" x14ac:dyDescent="0.25">
      <c r="H15">
        <f>SUM(H4:H11)</f>
        <v>28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1:AD1"/>
    <mergeCell ref="O2:Q2"/>
    <mergeCell ref="AM2:AO2"/>
    <mergeCell ref="AG2:AG3"/>
    <mergeCell ref="AH2:AH3"/>
    <mergeCell ref="AI2:AI3"/>
    <mergeCell ref="AJ2:AJ3"/>
    <mergeCell ref="AK2:AK3"/>
    <mergeCell ref="AL2:AL3"/>
    <mergeCell ref="AF2:AF3"/>
    <mergeCell ref="T2:T3"/>
    <mergeCell ref="U2:U3"/>
    <mergeCell ref="V2:V3"/>
    <mergeCell ref="W2:W3"/>
    <mergeCell ref="X2:X3"/>
    <mergeCell ref="Y2:Y3"/>
    <mergeCell ref="AB2:AB3"/>
    <mergeCell ref="AC2:AC3"/>
    <mergeCell ref="AD2:AD3"/>
    <mergeCell ref="AP2:AP3"/>
    <mergeCell ref="R2:S2"/>
    <mergeCell ref="A2:A3"/>
    <mergeCell ref="B2:B3"/>
    <mergeCell ref="C2:C3"/>
    <mergeCell ref="D2:D3"/>
    <mergeCell ref="E2:E3"/>
    <mergeCell ref="K2:K3"/>
    <mergeCell ref="L2:N2"/>
    <mergeCell ref="Z2:Z3"/>
    <mergeCell ref="AA2:AA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AP12"/>
  <sheetViews>
    <sheetView workbookViewId="0">
      <selection activeCell="A12" sqref="A12"/>
    </sheetView>
  </sheetViews>
  <sheetFormatPr defaultRowHeight="15" x14ac:dyDescent="0.25"/>
  <cols>
    <col min="1" max="1" width="6.42578125" customWidth="1"/>
    <col min="2" max="2" width="30.28515625" customWidth="1"/>
    <col min="3" max="3" width="9.140625" customWidth="1"/>
    <col min="4" max="17" width="0" hidden="1" customWidth="1"/>
    <col min="18" max="18" width="9.7109375" hidden="1" customWidth="1"/>
    <col min="19" max="29" width="0" hidden="1" customWidth="1"/>
    <col min="31" max="42" width="0" hidden="1" customWidth="1"/>
  </cols>
  <sheetData>
    <row r="1" spans="1:42" s="2" customFormat="1" ht="34.5" customHeight="1" thickBot="1" x14ac:dyDescent="0.35">
      <c r="A1" s="106" t="s">
        <v>357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3"/>
      <c r="AF1" s="1"/>
      <c r="AG1" s="1"/>
      <c r="AH1" s="1"/>
      <c r="AI1" s="7"/>
      <c r="AJ1" s="8"/>
      <c r="AK1" s="5"/>
      <c r="AL1" s="1"/>
      <c r="AN1" s="6"/>
    </row>
    <row r="2" spans="1:42" s="2" customFormat="1" ht="30.6" customHeight="1" thickBot="1" x14ac:dyDescent="0.35">
      <c r="A2" s="107" t="s">
        <v>0</v>
      </c>
      <c r="B2" s="101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1" t="s">
        <v>19</v>
      </c>
      <c r="M2" s="101"/>
      <c r="N2" s="101"/>
      <c r="O2" s="101" t="s">
        <v>21</v>
      </c>
      <c r="P2" s="101"/>
      <c r="Q2" s="101"/>
      <c r="R2" s="101" t="s">
        <v>27</v>
      </c>
      <c r="S2" s="101"/>
      <c r="T2" s="102" t="s">
        <v>31</v>
      </c>
      <c r="U2" s="102" t="s">
        <v>1</v>
      </c>
      <c r="V2" s="102" t="s">
        <v>33</v>
      </c>
      <c r="W2" s="102" t="s">
        <v>34</v>
      </c>
      <c r="X2" s="102" t="s">
        <v>35</v>
      </c>
      <c r="Y2" s="102" t="s">
        <v>30</v>
      </c>
      <c r="Z2" s="102" t="s">
        <v>25</v>
      </c>
      <c r="AA2" s="102" t="s">
        <v>26</v>
      </c>
      <c r="AB2" s="102" t="s">
        <v>12</v>
      </c>
      <c r="AC2" s="102" t="s">
        <v>15</v>
      </c>
      <c r="AD2" s="105" t="s">
        <v>16</v>
      </c>
      <c r="AE2" s="51"/>
      <c r="AF2" s="103" t="s">
        <v>13</v>
      </c>
      <c r="AG2" s="104" t="s">
        <v>18</v>
      </c>
      <c r="AH2" s="104" t="s">
        <v>14</v>
      </c>
      <c r="AI2" s="103" t="s">
        <v>40</v>
      </c>
      <c r="AJ2" s="108" t="s">
        <v>237</v>
      </c>
      <c r="AK2" s="109" t="s">
        <v>41</v>
      </c>
      <c r="AL2" s="103" t="s">
        <v>32</v>
      </c>
      <c r="AM2" s="110" t="s">
        <v>36</v>
      </c>
      <c r="AN2" s="111"/>
      <c r="AO2" s="112"/>
      <c r="AP2" s="119" t="s">
        <v>270</v>
      </c>
    </row>
    <row r="3" spans="1:42" s="2" customFormat="1" ht="96" customHeight="1" thickBot="1" x14ac:dyDescent="0.35">
      <c r="A3" s="107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53" t="s">
        <v>42</v>
      </c>
      <c r="M3" s="53" t="s">
        <v>43</v>
      </c>
      <c r="N3" s="53" t="s">
        <v>20</v>
      </c>
      <c r="O3" s="53" t="s">
        <v>22</v>
      </c>
      <c r="P3" s="54" t="s">
        <v>23</v>
      </c>
      <c r="Q3" s="54" t="s">
        <v>24</v>
      </c>
      <c r="R3" s="54" t="s">
        <v>28</v>
      </c>
      <c r="S3" s="54" t="s">
        <v>29</v>
      </c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5"/>
      <c r="AE3" s="52" t="s">
        <v>17</v>
      </c>
      <c r="AF3" s="113"/>
      <c r="AG3" s="114"/>
      <c r="AH3" s="114"/>
      <c r="AI3" s="113"/>
      <c r="AJ3" s="115"/>
      <c r="AK3" s="116"/>
      <c r="AL3" s="113"/>
      <c r="AM3" s="4" t="s">
        <v>39</v>
      </c>
      <c r="AN3" s="4" t="s">
        <v>37</v>
      </c>
      <c r="AO3" s="4" t="s">
        <v>38</v>
      </c>
      <c r="AP3" s="134"/>
    </row>
    <row r="4" spans="1:42" s="77" customFormat="1" ht="16.5" thickBot="1" x14ac:dyDescent="0.3">
      <c r="A4" s="39">
        <v>1</v>
      </c>
      <c r="B4" s="40" t="s">
        <v>77</v>
      </c>
      <c r="C4" s="41">
        <v>1981</v>
      </c>
      <c r="D4" s="41">
        <v>33</v>
      </c>
      <c r="E4" s="41" t="s">
        <v>236</v>
      </c>
      <c r="F4" s="41" t="s">
        <v>120</v>
      </c>
      <c r="G4" s="41">
        <v>9</v>
      </c>
      <c r="H4" s="41">
        <v>3</v>
      </c>
      <c r="I4" s="41">
        <v>3</v>
      </c>
      <c r="J4" s="41">
        <v>100</v>
      </c>
      <c r="K4" s="41">
        <v>210</v>
      </c>
      <c r="L4" s="41" t="s">
        <v>122</v>
      </c>
      <c r="M4" s="41" t="s">
        <v>122</v>
      </c>
      <c r="N4" s="41" t="s">
        <v>121</v>
      </c>
      <c r="O4" s="41" t="s">
        <v>121</v>
      </c>
      <c r="P4" s="41" t="s">
        <v>122</v>
      </c>
      <c r="Q4" s="41" t="s">
        <v>122</v>
      </c>
      <c r="R4" s="41" t="s">
        <v>122</v>
      </c>
      <c r="S4" s="41" t="s">
        <v>121</v>
      </c>
      <c r="T4" s="41" t="s">
        <v>121</v>
      </c>
      <c r="U4" s="41">
        <v>3</v>
      </c>
      <c r="V4" s="41" t="s">
        <v>123</v>
      </c>
      <c r="W4" s="41" t="s">
        <v>124</v>
      </c>
      <c r="X4" s="41" t="s">
        <v>125</v>
      </c>
      <c r="Y4" s="41" t="s">
        <v>122</v>
      </c>
      <c r="Z4" s="42">
        <v>1</v>
      </c>
      <c r="AA4" s="41">
        <v>2</v>
      </c>
      <c r="AB4" s="43">
        <v>26035</v>
      </c>
      <c r="AC4" s="43">
        <v>5974.4</v>
      </c>
      <c r="AD4" s="43">
        <v>5237</v>
      </c>
      <c r="AE4" s="44">
        <f>AC4-AD4</f>
        <v>737.39999999999964</v>
      </c>
      <c r="AF4" s="43">
        <v>1070</v>
      </c>
      <c r="AG4" s="41">
        <v>768</v>
      </c>
      <c r="AH4" s="43">
        <v>1175</v>
      </c>
      <c r="AI4" s="88">
        <v>1054.4000000000001</v>
      </c>
      <c r="AJ4" s="73">
        <v>1076.5</v>
      </c>
      <c r="AK4" s="74">
        <v>0</v>
      </c>
      <c r="AL4" s="41" t="s">
        <v>186</v>
      </c>
      <c r="AM4" s="75">
        <v>705</v>
      </c>
      <c r="AN4" s="76">
        <v>1715</v>
      </c>
      <c r="AO4" s="41">
        <v>0</v>
      </c>
      <c r="AP4" s="41">
        <f>AD4+(AE4+AJ4)*0.5</f>
        <v>6143.95</v>
      </c>
    </row>
    <row r="5" spans="1:42" s="77" customFormat="1" ht="16.5" thickBot="1" x14ac:dyDescent="0.3">
      <c r="A5" s="39">
        <v>2</v>
      </c>
      <c r="B5" s="46" t="s">
        <v>86</v>
      </c>
      <c r="C5" s="47">
        <v>1976</v>
      </c>
      <c r="D5" s="47">
        <v>38</v>
      </c>
      <c r="E5" s="47" t="s">
        <v>236</v>
      </c>
      <c r="F5" s="47" t="s">
        <v>131</v>
      </c>
      <c r="G5" s="47">
        <v>9</v>
      </c>
      <c r="H5" s="47">
        <v>4</v>
      </c>
      <c r="I5" s="47">
        <v>4</v>
      </c>
      <c r="J5" s="47">
        <v>140</v>
      </c>
      <c r="K5" s="47">
        <v>341</v>
      </c>
      <c r="L5" s="47" t="s">
        <v>122</v>
      </c>
      <c r="M5" s="47" t="s">
        <v>122</v>
      </c>
      <c r="N5" s="47" t="s">
        <v>121</v>
      </c>
      <c r="O5" s="47" t="s">
        <v>121</v>
      </c>
      <c r="P5" s="47" t="s">
        <v>122</v>
      </c>
      <c r="Q5" s="47" t="s">
        <v>122</v>
      </c>
      <c r="R5" s="47" t="s">
        <v>122</v>
      </c>
      <c r="S5" s="47" t="s">
        <v>121</v>
      </c>
      <c r="T5" s="47" t="s">
        <v>121</v>
      </c>
      <c r="U5" s="47">
        <v>2</v>
      </c>
      <c r="V5" s="47" t="s">
        <v>123</v>
      </c>
      <c r="W5" s="47" t="s">
        <v>124</v>
      </c>
      <c r="X5" s="47" t="s">
        <v>125</v>
      </c>
      <c r="Y5" s="47" t="s">
        <v>122</v>
      </c>
      <c r="Z5" s="48">
        <v>1</v>
      </c>
      <c r="AA5" s="47">
        <v>2</v>
      </c>
      <c r="AB5" s="49">
        <v>40202</v>
      </c>
      <c r="AC5" s="49">
        <v>8083</v>
      </c>
      <c r="AD5" s="49">
        <v>8083</v>
      </c>
      <c r="AE5" s="44">
        <f>AC5-AD5</f>
        <v>0</v>
      </c>
      <c r="AF5" s="49">
        <v>1600</v>
      </c>
      <c r="AG5" s="49">
        <v>1430</v>
      </c>
      <c r="AH5" s="49">
        <v>1500</v>
      </c>
      <c r="AI5" s="72">
        <v>1351.8</v>
      </c>
      <c r="AJ5" s="81">
        <v>1376.1</v>
      </c>
      <c r="AK5" s="84">
        <v>0</v>
      </c>
      <c r="AL5" s="47" t="s">
        <v>200</v>
      </c>
      <c r="AM5" s="83">
        <v>890</v>
      </c>
      <c r="AN5" s="83">
        <v>785</v>
      </c>
      <c r="AO5" s="49">
        <v>7206</v>
      </c>
      <c r="AP5" s="47">
        <f>AD5+(AE5+AJ5)*0.5</f>
        <v>8771.0499999999993</v>
      </c>
    </row>
    <row r="6" spans="1:42" s="77" customFormat="1" ht="16.5" thickBot="1" x14ac:dyDescent="0.3">
      <c r="A6" s="45">
        <v>3</v>
      </c>
      <c r="B6" s="46" t="s">
        <v>89</v>
      </c>
      <c r="C6" s="47">
        <v>1974</v>
      </c>
      <c r="D6" s="47">
        <v>40</v>
      </c>
      <c r="E6" s="47" t="s">
        <v>236</v>
      </c>
      <c r="F6" s="47" t="s">
        <v>131</v>
      </c>
      <c r="G6" s="47">
        <v>9</v>
      </c>
      <c r="H6" s="47">
        <v>4</v>
      </c>
      <c r="I6" s="47">
        <v>4</v>
      </c>
      <c r="J6" s="47">
        <v>137</v>
      </c>
      <c r="K6" s="47">
        <v>266</v>
      </c>
      <c r="L6" s="47" t="s">
        <v>122</v>
      </c>
      <c r="M6" s="47" t="s">
        <v>122</v>
      </c>
      <c r="N6" s="47" t="s">
        <v>121</v>
      </c>
      <c r="O6" s="47" t="s">
        <v>121</v>
      </c>
      <c r="P6" s="47" t="s">
        <v>122</v>
      </c>
      <c r="Q6" s="47" t="s">
        <v>122</v>
      </c>
      <c r="R6" s="47" t="s">
        <v>122</v>
      </c>
      <c r="S6" s="47" t="s">
        <v>121</v>
      </c>
      <c r="T6" s="47" t="s">
        <v>121</v>
      </c>
      <c r="U6" s="47">
        <v>4</v>
      </c>
      <c r="V6" s="47" t="s">
        <v>123</v>
      </c>
      <c r="W6" s="47" t="s">
        <v>124</v>
      </c>
      <c r="X6" s="47" t="s">
        <v>125</v>
      </c>
      <c r="Y6" s="47" t="s">
        <v>122</v>
      </c>
      <c r="Z6" s="48">
        <v>1</v>
      </c>
      <c r="AA6" s="47">
        <v>2</v>
      </c>
      <c r="AB6" s="49">
        <v>40731</v>
      </c>
      <c r="AC6" s="49">
        <v>7367.8</v>
      </c>
      <c r="AD6" s="49">
        <v>7257.8</v>
      </c>
      <c r="AE6" s="44">
        <f>AC6-AD6</f>
        <v>110</v>
      </c>
      <c r="AF6" s="49">
        <v>1600</v>
      </c>
      <c r="AG6" s="49">
        <v>1046</v>
      </c>
      <c r="AH6" s="49">
        <v>1375</v>
      </c>
      <c r="AI6" s="72">
        <v>1345.3</v>
      </c>
      <c r="AJ6" s="81">
        <v>1363.1</v>
      </c>
      <c r="AK6" s="91">
        <v>0</v>
      </c>
      <c r="AL6" s="47" t="s">
        <v>206</v>
      </c>
      <c r="AM6" s="83">
        <v>600</v>
      </c>
      <c r="AN6" s="83">
        <v>786</v>
      </c>
      <c r="AO6" s="47">
        <v>0</v>
      </c>
      <c r="AP6" s="47">
        <f>AD6+(AE6+AJ6)*0.5</f>
        <v>7994.35</v>
      </c>
    </row>
    <row r="7" spans="1:42" s="77" customFormat="1" ht="16.5" thickBot="1" x14ac:dyDescent="0.3">
      <c r="A7" s="39">
        <v>4</v>
      </c>
      <c r="B7" s="46" t="s">
        <v>92</v>
      </c>
      <c r="C7" s="47">
        <v>1978</v>
      </c>
      <c r="D7" s="47">
        <v>36</v>
      </c>
      <c r="E7" s="47" t="s">
        <v>236</v>
      </c>
      <c r="F7" s="47" t="s">
        <v>131</v>
      </c>
      <c r="G7" s="47">
        <v>9</v>
      </c>
      <c r="H7" s="47">
        <v>4</v>
      </c>
      <c r="I7" s="47">
        <v>4</v>
      </c>
      <c r="J7" s="47">
        <v>139</v>
      </c>
      <c r="K7" s="47">
        <v>304</v>
      </c>
      <c r="L7" s="47" t="s">
        <v>122</v>
      </c>
      <c r="M7" s="47" t="s">
        <v>122</v>
      </c>
      <c r="N7" s="47" t="s">
        <v>121</v>
      </c>
      <c r="O7" s="47" t="s">
        <v>121</v>
      </c>
      <c r="P7" s="47" t="s">
        <v>122</v>
      </c>
      <c r="Q7" s="47" t="s">
        <v>122</v>
      </c>
      <c r="R7" s="47" t="s">
        <v>122</v>
      </c>
      <c r="S7" s="47" t="s">
        <v>121</v>
      </c>
      <c r="T7" s="47" t="s">
        <v>121</v>
      </c>
      <c r="U7" s="47">
        <v>4</v>
      </c>
      <c r="V7" s="47" t="s">
        <v>123</v>
      </c>
      <c r="W7" s="47" t="s">
        <v>124</v>
      </c>
      <c r="X7" s="47" t="s">
        <v>125</v>
      </c>
      <c r="Y7" s="47" t="s">
        <v>122</v>
      </c>
      <c r="Z7" s="48">
        <v>1</v>
      </c>
      <c r="AA7" s="47">
        <v>2</v>
      </c>
      <c r="AB7" s="49">
        <v>41175</v>
      </c>
      <c r="AC7" s="49">
        <v>7778.9</v>
      </c>
      <c r="AD7" s="49">
        <v>7720</v>
      </c>
      <c r="AE7" s="44">
        <f>AC7-AD7</f>
        <v>58.899999999999636</v>
      </c>
      <c r="AF7" s="49">
        <v>1600</v>
      </c>
      <c r="AG7" s="49">
        <v>1040</v>
      </c>
      <c r="AH7" s="49">
        <v>1400</v>
      </c>
      <c r="AI7" s="72">
        <v>1361.4</v>
      </c>
      <c r="AJ7" s="81">
        <v>1385</v>
      </c>
      <c r="AK7" s="91">
        <v>0</v>
      </c>
      <c r="AL7" s="47" t="s">
        <v>208</v>
      </c>
      <c r="AM7" s="83">
        <v>900</v>
      </c>
      <c r="AN7" s="90">
        <v>1852</v>
      </c>
      <c r="AO7" s="47">
        <v>0</v>
      </c>
      <c r="AP7" s="47">
        <f>AD7+(AE7+AJ7)*0.5</f>
        <v>8441.9500000000007</v>
      </c>
    </row>
    <row r="8" spans="1:42" s="77" customFormat="1" ht="16.5" thickBot="1" x14ac:dyDescent="0.3">
      <c r="A8" s="45">
        <v>5</v>
      </c>
      <c r="B8" s="46" t="s">
        <v>93</v>
      </c>
      <c r="C8" s="47">
        <v>1977</v>
      </c>
      <c r="D8" s="47">
        <v>37</v>
      </c>
      <c r="E8" s="47" t="s">
        <v>236</v>
      </c>
      <c r="F8" s="47" t="s">
        <v>131</v>
      </c>
      <c r="G8" s="47">
        <v>9</v>
      </c>
      <c r="H8" s="47">
        <v>4</v>
      </c>
      <c r="I8" s="47">
        <v>4</v>
      </c>
      <c r="J8" s="47">
        <v>138</v>
      </c>
      <c r="K8" s="47">
        <v>288</v>
      </c>
      <c r="L8" s="47" t="s">
        <v>122</v>
      </c>
      <c r="M8" s="47" t="s">
        <v>122</v>
      </c>
      <c r="N8" s="47" t="s">
        <v>121</v>
      </c>
      <c r="O8" s="47" t="s">
        <v>121</v>
      </c>
      <c r="P8" s="47" t="s">
        <v>122</v>
      </c>
      <c r="Q8" s="47" t="s">
        <v>122</v>
      </c>
      <c r="R8" s="47" t="s">
        <v>122</v>
      </c>
      <c r="S8" s="47" t="s">
        <v>121</v>
      </c>
      <c r="T8" s="47" t="s">
        <v>121</v>
      </c>
      <c r="U8" s="47">
        <v>4</v>
      </c>
      <c r="V8" s="47" t="s">
        <v>123</v>
      </c>
      <c r="W8" s="47" t="s">
        <v>124</v>
      </c>
      <c r="X8" s="47" t="s">
        <v>125</v>
      </c>
      <c r="Y8" s="47" t="s">
        <v>122</v>
      </c>
      <c r="Z8" s="48">
        <v>1</v>
      </c>
      <c r="AA8" s="47">
        <v>2</v>
      </c>
      <c r="AB8" s="49">
        <v>41568</v>
      </c>
      <c r="AC8" s="49">
        <v>7374.6</v>
      </c>
      <c r="AD8" s="49">
        <v>7199.7</v>
      </c>
      <c r="AE8" s="44">
        <f>AC8-AD8</f>
        <v>174.90000000000055</v>
      </c>
      <c r="AF8" s="49">
        <v>1600</v>
      </c>
      <c r="AG8" s="49">
        <v>1040</v>
      </c>
      <c r="AH8" s="49">
        <v>1400</v>
      </c>
      <c r="AI8" s="72">
        <v>1327.3</v>
      </c>
      <c r="AJ8" s="81">
        <v>1344.54</v>
      </c>
      <c r="AK8" s="91">
        <v>0</v>
      </c>
      <c r="AL8" s="47" t="s">
        <v>157</v>
      </c>
      <c r="AM8" s="83">
        <v>900</v>
      </c>
      <c r="AN8" s="83">
        <v>492</v>
      </c>
      <c r="AO8" s="47">
        <v>0</v>
      </c>
      <c r="AP8" s="47">
        <f>AD8+(AE8+AJ8)*0.5</f>
        <v>7959.42</v>
      </c>
    </row>
    <row r="9" spans="1:42" ht="36.75" customHeight="1" thickBot="1" x14ac:dyDescent="0.3">
      <c r="A9" s="37"/>
      <c r="B9" s="37"/>
      <c r="C9" s="37"/>
      <c r="D9" s="37"/>
      <c r="E9" s="37"/>
      <c r="F9" s="37"/>
      <c r="G9" s="37">
        <f>SUM(G4:G8)</f>
        <v>45</v>
      </c>
      <c r="H9" s="37"/>
      <c r="I9" s="37">
        <f>SUM(I4:I8)</f>
        <v>19</v>
      </c>
      <c r="J9" s="37">
        <f>SUM(J4:J8)</f>
        <v>654</v>
      </c>
      <c r="K9" s="37">
        <f>SUM(K4:K8)</f>
        <v>1409</v>
      </c>
      <c r="L9" s="37"/>
      <c r="M9" s="37"/>
      <c r="N9" s="37"/>
      <c r="O9" s="37"/>
      <c r="P9" s="37"/>
      <c r="Q9" s="37"/>
      <c r="R9" s="37"/>
      <c r="S9" s="37"/>
      <c r="T9" s="37"/>
      <c r="U9" s="37">
        <f>SUM(U4:U8)</f>
        <v>17</v>
      </c>
      <c r="V9" s="37"/>
      <c r="W9" s="37"/>
      <c r="X9" s="37"/>
      <c r="Y9" s="37"/>
      <c r="Z9" s="37">
        <f>SUM(Z4:Z8)</f>
        <v>5</v>
      </c>
      <c r="AA9" s="37">
        <f>SUM(AA4:AA8)</f>
        <v>10</v>
      </c>
      <c r="AB9" s="37"/>
      <c r="AC9" s="37">
        <f t="shared" ref="AC9:AH9" si="0">SUM(AC4:AC8)</f>
        <v>36578.699999999997</v>
      </c>
      <c r="AD9" s="98">
        <f t="shared" si="0"/>
        <v>35497.5</v>
      </c>
      <c r="AE9">
        <f t="shared" si="0"/>
        <v>1081.1999999999998</v>
      </c>
      <c r="AF9">
        <f t="shared" si="0"/>
        <v>7470</v>
      </c>
      <c r="AG9">
        <f t="shared" si="0"/>
        <v>5324</v>
      </c>
      <c r="AH9">
        <f t="shared" si="0"/>
        <v>6850</v>
      </c>
      <c r="AJ9">
        <f>SUM(AJ4:AJ8)</f>
        <v>6545.24</v>
      </c>
      <c r="AM9">
        <f>SUM(AM4:AM8)</f>
        <v>3995</v>
      </c>
      <c r="AN9">
        <f>SUM(AN4:AN8)</f>
        <v>5630</v>
      </c>
      <c r="AO9">
        <f>SUM(AO4:AO8)</f>
        <v>7206</v>
      </c>
      <c r="AP9">
        <f>SUM(AP4:AP8)</f>
        <v>39310.720000000001</v>
      </c>
    </row>
    <row r="10" spans="1:42" x14ac:dyDescent="0.25">
      <c r="G10" s="23" t="s">
        <v>346</v>
      </c>
      <c r="K10">
        <f>K9*0.006</f>
        <v>8.4540000000000006</v>
      </c>
      <c r="S10" s="23" t="s">
        <v>345</v>
      </c>
      <c r="U10">
        <f>U9*2.9*9</f>
        <v>443.7</v>
      </c>
    </row>
    <row r="11" spans="1:42" x14ac:dyDescent="0.25">
      <c r="G11" s="23" t="s">
        <v>348</v>
      </c>
      <c r="S11" s="23" t="s">
        <v>347</v>
      </c>
      <c r="U11">
        <f>U9*8</f>
        <v>136</v>
      </c>
    </row>
    <row r="12" spans="1:42" x14ac:dyDescent="0.25">
      <c r="H12">
        <f>SUM(H4:H8)</f>
        <v>19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1:AD1"/>
    <mergeCell ref="O2:Q2"/>
    <mergeCell ref="AM2:AO2"/>
    <mergeCell ref="AG2:AG3"/>
    <mergeCell ref="AH2:AH3"/>
    <mergeCell ref="AI2:AI3"/>
    <mergeCell ref="AJ2:AJ3"/>
    <mergeCell ref="AK2:AK3"/>
    <mergeCell ref="AL2:AL3"/>
    <mergeCell ref="AF2:AF3"/>
    <mergeCell ref="T2:T3"/>
    <mergeCell ref="U2:U3"/>
    <mergeCell ref="V2:V3"/>
    <mergeCell ref="W2:W3"/>
    <mergeCell ref="X2:X3"/>
    <mergeCell ref="Y2:Y3"/>
    <mergeCell ref="AB2:AB3"/>
    <mergeCell ref="AC2:AC3"/>
    <mergeCell ref="AD2:AD3"/>
    <mergeCell ref="AP2:AP3"/>
    <mergeCell ref="R2:S2"/>
    <mergeCell ref="A2:A3"/>
    <mergeCell ref="B2:B3"/>
    <mergeCell ref="C2:C3"/>
    <mergeCell ref="D2:D3"/>
    <mergeCell ref="E2:E3"/>
    <mergeCell ref="K2:K3"/>
    <mergeCell ref="L2:N2"/>
    <mergeCell ref="Z2:Z3"/>
    <mergeCell ref="AA2:AA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AP34"/>
  <sheetViews>
    <sheetView workbookViewId="0">
      <selection activeCell="AD35" sqref="AD35"/>
    </sheetView>
  </sheetViews>
  <sheetFormatPr defaultRowHeight="15" x14ac:dyDescent="0.25"/>
  <cols>
    <col min="1" max="1" width="5.5703125" customWidth="1"/>
    <col min="2" max="2" width="27.85546875" customWidth="1"/>
    <col min="3" max="3" width="9.140625" customWidth="1"/>
    <col min="4" max="17" width="0" hidden="1" customWidth="1"/>
    <col min="18" max="18" width="9.7109375" hidden="1" customWidth="1"/>
    <col min="19" max="29" width="0" hidden="1" customWidth="1"/>
    <col min="30" max="30" width="18.5703125" customWidth="1"/>
    <col min="31" max="42" width="0" hidden="1" customWidth="1"/>
  </cols>
  <sheetData>
    <row r="1" spans="1:42" s="2" customFormat="1" ht="34.5" customHeight="1" thickBot="1" x14ac:dyDescent="0.35">
      <c r="A1" s="106" t="s">
        <v>358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3"/>
      <c r="AF1" s="1"/>
      <c r="AG1" s="1"/>
      <c r="AH1" s="1"/>
      <c r="AI1" s="7"/>
      <c r="AJ1" s="8"/>
      <c r="AK1" s="5"/>
      <c r="AL1" s="1"/>
      <c r="AN1" s="6"/>
    </row>
    <row r="2" spans="1:42" s="2" customFormat="1" ht="30.6" customHeight="1" thickBot="1" x14ac:dyDescent="0.35">
      <c r="A2" s="107" t="s">
        <v>0</v>
      </c>
      <c r="B2" s="101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1" t="s">
        <v>19</v>
      </c>
      <c r="M2" s="101"/>
      <c r="N2" s="101"/>
      <c r="O2" s="101" t="s">
        <v>21</v>
      </c>
      <c r="P2" s="101"/>
      <c r="Q2" s="101"/>
      <c r="R2" s="101" t="s">
        <v>27</v>
      </c>
      <c r="S2" s="101"/>
      <c r="T2" s="102" t="s">
        <v>31</v>
      </c>
      <c r="U2" s="102" t="s">
        <v>1</v>
      </c>
      <c r="V2" s="102" t="s">
        <v>33</v>
      </c>
      <c r="W2" s="102" t="s">
        <v>34</v>
      </c>
      <c r="X2" s="102" t="s">
        <v>35</v>
      </c>
      <c r="Y2" s="102" t="s">
        <v>30</v>
      </c>
      <c r="Z2" s="102" t="s">
        <v>25</v>
      </c>
      <c r="AA2" s="102" t="s">
        <v>26</v>
      </c>
      <c r="AB2" s="102" t="s">
        <v>12</v>
      </c>
      <c r="AC2" s="102" t="s">
        <v>15</v>
      </c>
      <c r="AD2" s="105" t="s">
        <v>16</v>
      </c>
      <c r="AE2" s="51"/>
      <c r="AF2" s="103" t="s">
        <v>13</v>
      </c>
      <c r="AG2" s="104" t="s">
        <v>18</v>
      </c>
      <c r="AH2" s="104" t="s">
        <v>14</v>
      </c>
      <c r="AI2" s="103" t="s">
        <v>40</v>
      </c>
      <c r="AJ2" s="108" t="s">
        <v>237</v>
      </c>
      <c r="AK2" s="109" t="s">
        <v>41</v>
      </c>
      <c r="AL2" s="103" t="s">
        <v>32</v>
      </c>
      <c r="AM2" s="110" t="s">
        <v>36</v>
      </c>
      <c r="AN2" s="111"/>
      <c r="AO2" s="112"/>
      <c r="AP2" s="119" t="s">
        <v>270</v>
      </c>
    </row>
    <row r="3" spans="1:42" s="2" customFormat="1" ht="96" customHeight="1" thickBot="1" x14ac:dyDescent="0.35">
      <c r="A3" s="107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53" t="s">
        <v>42</v>
      </c>
      <c r="M3" s="53" t="s">
        <v>43</v>
      </c>
      <c r="N3" s="53" t="s">
        <v>20</v>
      </c>
      <c r="O3" s="53" t="s">
        <v>22</v>
      </c>
      <c r="P3" s="54" t="s">
        <v>23</v>
      </c>
      <c r="Q3" s="54" t="s">
        <v>24</v>
      </c>
      <c r="R3" s="54" t="s">
        <v>28</v>
      </c>
      <c r="S3" s="54" t="s">
        <v>29</v>
      </c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5"/>
      <c r="AE3" s="52" t="s">
        <v>17</v>
      </c>
      <c r="AF3" s="103"/>
      <c r="AG3" s="104"/>
      <c r="AH3" s="104"/>
      <c r="AI3" s="103"/>
      <c r="AJ3" s="108"/>
      <c r="AK3" s="109"/>
      <c r="AL3" s="103"/>
      <c r="AM3" s="4" t="s">
        <v>39</v>
      </c>
      <c r="AN3" s="4" t="s">
        <v>37</v>
      </c>
      <c r="AO3" s="4" t="s">
        <v>38</v>
      </c>
      <c r="AP3" s="120"/>
    </row>
    <row r="4" spans="1:42" s="77" customFormat="1" ht="16.5" thickBot="1" x14ac:dyDescent="0.3">
      <c r="A4" s="39">
        <v>1</v>
      </c>
      <c r="B4" s="40" t="s">
        <v>44</v>
      </c>
      <c r="C4" s="41">
        <v>1981</v>
      </c>
      <c r="D4" s="41">
        <v>33</v>
      </c>
      <c r="E4" s="41" t="s">
        <v>129</v>
      </c>
      <c r="F4" s="41" t="s">
        <v>127</v>
      </c>
      <c r="G4" s="41">
        <v>9</v>
      </c>
      <c r="H4" s="41">
        <v>2</v>
      </c>
      <c r="I4" s="41">
        <v>2</v>
      </c>
      <c r="J4" s="41">
        <v>72</v>
      </c>
      <c r="K4" s="41">
        <v>154</v>
      </c>
      <c r="L4" s="41" t="s">
        <v>122</v>
      </c>
      <c r="M4" s="41" t="s">
        <v>122</v>
      </c>
      <c r="N4" s="41" t="s">
        <v>121</v>
      </c>
      <c r="O4" s="41" t="s">
        <v>121</v>
      </c>
      <c r="P4" s="41" t="s">
        <v>122</v>
      </c>
      <c r="Q4" s="41" t="s">
        <v>122</v>
      </c>
      <c r="R4" s="41" t="s">
        <v>122</v>
      </c>
      <c r="S4" s="41" t="s">
        <v>121</v>
      </c>
      <c r="T4" s="41" t="s">
        <v>121</v>
      </c>
      <c r="U4" s="41">
        <v>2</v>
      </c>
      <c r="V4" s="41" t="s">
        <v>123</v>
      </c>
      <c r="W4" s="41" t="s">
        <v>124</v>
      </c>
      <c r="X4" s="41" t="s">
        <v>125</v>
      </c>
      <c r="Y4" s="41" t="s">
        <v>122</v>
      </c>
      <c r="Z4" s="42">
        <v>1</v>
      </c>
      <c r="AA4" s="41">
        <v>2</v>
      </c>
      <c r="AB4" s="43">
        <v>14473</v>
      </c>
      <c r="AC4" s="43">
        <v>3589</v>
      </c>
      <c r="AD4" s="43">
        <v>3589</v>
      </c>
      <c r="AE4" s="44">
        <f>AC4-AD4</f>
        <v>0</v>
      </c>
      <c r="AF4" s="41">
        <v>600</v>
      </c>
      <c r="AG4" s="41">
        <v>475</v>
      </c>
      <c r="AH4" s="41">
        <v>600</v>
      </c>
      <c r="AI4" s="72">
        <v>511.9</v>
      </c>
      <c r="AJ4" s="73">
        <v>522.6</v>
      </c>
      <c r="AK4" s="74">
        <v>0</v>
      </c>
      <c r="AL4" s="41" t="s">
        <v>134</v>
      </c>
      <c r="AM4" s="75">
        <v>650</v>
      </c>
      <c r="AN4" s="75">
        <v>347</v>
      </c>
      <c r="AO4" s="75">
        <v>0</v>
      </c>
      <c r="AP4" s="47">
        <f t="shared" ref="AP4:AP29" si="0">AD4+(AE4+AJ4)*0.5</f>
        <v>3850.3</v>
      </c>
    </row>
    <row r="5" spans="1:42" s="77" customFormat="1" ht="16.5" thickBot="1" x14ac:dyDescent="0.3">
      <c r="A5" s="45">
        <v>2</v>
      </c>
      <c r="B5" s="46" t="s">
        <v>45</v>
      </c>
      <c r="C5" s="47">
        <v>1978</v>
      </c>
      <c r="D5" s="47">
        <v>36</v>
      </c>
      <c r="E5" s="47" t="s">
        <v>130</v>
      </c>
      <c r="F5" s="47" t="s">
        <v>127</v>
      </c>
      <c r="G5" s="47">
        <v>9</v>
      </c>
      <c r="H5" s="47">
        <v>4</v>
      </c>
      <c r="I5" s="47">
        <v>4</v>
      </c>
      <c r="J5" s="47">
        <v>140</v>
      </c>
      <c r="K5" s="47">
        <v>342</v>
      </c>
      <c r="L5" s="47" t="s">
        <v>122</v>
      </c>
      <c r="M5" s="47" t="s">
        <v>122</v>
      </c>
      <c r="N5" s="47" t="s">
        <v>121</v>
      </c>
      <c r="O5" s="47" t="s">
        <v>121</v>
      </c>
      <c r="P5" s="47" t="s">
        <v>122</v>
      </c>
      <c r="Q5" s="47" t="s">
        <v>122</v>
      </c>
      <c r="R5" s="47" t="s">
        <v>122</v>
      </c>
      <c r="S5" s="47" t="s">
        <v>121</v>
      </c>
      <c r="T5" s="47" t="s">
        <v>121</v>
      </c>
      <c r="U5" s="47">
        <v>4</v>
      </c>
      <c r="V5" s="47" t="s">
        <v>123</v>
      </c>
      <c r="W5" s="47" t="s">
        <v>124</v>
      </c>
      <c r="X5" s="47" t="s">
        <v>125</v>
      </c>
      <c r="Y5" s="47" t="s">
        <v>122</v>
      </c>
      <c r="Z5" s="48">
        <v>1</v>
      </c>
      <c r="AA5" s="47">
        <v>2</v>
      </c>
      <c r="AB5" s="49">
        <v>30584</v>
      </c>
      <c r="AC5" s="49">
        <v>7672.3</v>
      </c>
      <c r="AD5" s="49">
        <v>7492.3</v>
      </c>
      <c r="AE5" s="44">
        <f t="shared" ref="AE5:AE29" si="1">AC5-AD5</f>
        <v>180</v>
      </c>
      <c r="AF5" s="49">
        <v>1212</v>
      </c>
      <c r="AG5" s="47">
        <v>972</v>
      </c>
      <c r="AH5" s="49">
        <v>1200</v>
      </c>
      <c r="AI5" s="72">
        <v>1014.05</v>
      </c>
      <c r="AJ5" s="81">
        <v>1035.03</v>
      </c>
      <c r="AK5" s="84">
        <v>0</v>
      </c>
      <c r="AL5" s="47" t="s">
        <v>135</v>
      </c>
      <c r="AM5" s="83">
        <v>950</v>
      </c>
      <c r="AN5" s="90">
        <v>1491</v>
      </c>
      <c r="AO5" s="75">
        <v>0</v>
      </c>
      <c r="AP5" s="47">
        <f t="shared" si="0"/>
        <v>8099.8150000000005</v>
      </c>
    </row>
    <row r="6" spans="1:42" s="77" customFormat="1" ht="16.5" thickBot="1" x14ac:dyDescent="0.3">
      <c r="A6" s="39">
        <v>3</v>
      </c>
      <c r="B6" s="46" t="s">
        <v>46</v>
      </c>
      <c r="C6" s="47">
        <v>1978</v>
      </c>
      <c r="D6" s="47">
        <v>36</v>
      </c>
      <c r="E6" s="47" t="s">
        <v>130</v>
      </c>
      <c r="F6" s="47" t="s">
        <v>127</v>
      </c>
      <c r="G6" s="47">
        <v>9</v>
      </c>
      <c r="H6" s="47">
        <v>4</v>
      </c>
      <c r="I6" s="47">
        <v>4</v>
      </c>
      <c r="J6" s="47">
        <v>140</v>
      </c>
      <c r="K6" s="47">
        <v>323</v>
      </c>
      <c r="L6" s="47" t="s">
        <v>122</v>
      </c>
      <c r="M6" s="47" t="s">
        <v>122</v>
      </c>
      <c r="N6" s="47" t="s">
        <v>121</v>
      </c>
      <c r="O6" s="47" t="s">
        <v>121</v>
      </c>
      <c r="P6" s="47" t="s">
        <v>122</v>
      </c>
      <c r="Q6" s="47" t="s">
        <v>122</v>
      </c>
      <c r="R6" s="47" t="s">
        <v>122</v>
      </c>
      <c r="S6" s="47" t="s">
        <v>121</v>
      </c>
      <c r="T6" s="47" t="s">
        <v>121</v>
      </c>
      <c r="U6" s="47">
        <v>4</v>
      </c>
      <c r="V6" s="47" t="s">
        <v>123</v>
      </c>
      <c r="W6" s="47" t="s">
        <v>124</v>
      </c>
      <c r="X6" s="47" t="s">
        <v>125</v>
      </c>
      <c r="Y6" s="47" t="s">
        <v>122</v>
      </c>
      <c r="Z6" s="48">
        <v>1</v>
      </c>
      <c r="AA6" s="47">
        <v>2</v>
      </c>
      <c r="AB6" s="49">
        <v>29995</v>
      </c>
      <c r="AC6" s="49">
        <v>7658.2</v>
      </c>
      <c r="AD6" s="49">
        <v>7481.8</v>
      </c>
      <c r="AE6" s="44">
        <f t="shared" si="1"/>
        <v>176.39999999999964</v>
      </c>
      <c r="AF6" s="49">
        <v>1212</v>
      </c>
      <c r="AG6" s="47">
        <v>972</v>
      </c>
      <c r="AH6" s="49">
        <v>1200</v>
      </c>
      <c r="AI6" s="72">
        <v>1006.02</v>
      </c>
      <c r="AJ6" s="81">
        <v>1028.73</v>
      </c>
      <c r="AK6" s="84">
        <v>0</v>
      </c>
      <c r="AL6" s="47" t="s">
        <v>136</v>
      </c>
      <c r="AM6" s="83">
        <v>1200</v>
      </c>
      <c r="AN6" s="90">
        <v>1270</v>
      </c>
      <c r="AO6" s="75">
        <v>0</v>
      </c>
      <c r="AP6" s="47">
        <f t="shared" si="0"/>
        <v>8084.3649999999998</v>
      </c>
    </row>
    <row r="7" spans="1:42" s="77" customFormat="1" ht="16.5" thickBot="1" x14ac:dyDescent="0.3">
      <c r="A7" s="45">
        <v>4</v>
      </c>
      <c r="B7" s="46" t="s">
        <v>47</v>
      </c>
      <c r="C7" s="47">
        <v>1979</v>
      </c>
      <c r="D7" s="47">
        <v>35</v>
      </c>
      <c r="E7" s="47" t="s">
        <v>128</v>
      </c>
      <c r="F7" s="47" t="s">
        <v>127</v>
      </c>
      <c r="G7" s="47">
        <v>9</v>
      </c>
      <c r="H7" s="47">
        <v>2</v>
      </c>
      <c r="I7" s="47">
        <v>2</v>
      </c>
      <c r="J7" s="47">
        <v>72</v>
      </c>
      <c r="K7" s="47">
        <v>171</v>
      </c>
      <c r="L7" s="47" t="s">
        <v>122</v>
      </c>
      <c r="M7" s="47" t="s">
        <v>122</v>
      </c>
      <c r="N7" s="47" t="s">
        <v>121</v>
      </c>
      <c r="O7" s="47" t="s">
        <v>121</v>
      </c>
      <c r="P7" s="47" t="s">
        <v>122</v>
      </c>
      <c r="Q7" s="47" t="s">
        <v>122</v>
      </c>
      <c r="R7" s="47" t="s">
        <v>122</v>
      </c>
      <c r="S7" s="47" t="s">
        <v>121</v>
      </c>
      <c r="T7" s="47" t="s">
        <v>121</v>
      </c>
      <c r="U7" s="47">
        <v>2</v>
      </c>
      <c r="V7" s="47" t="s">
        <v>123</v>
      </c>
      <c r="W7" s="47" t="s">
        <v>124</v>
      </c>
      <c r="X7" s="47" t="s">
        <v>125</v>
      </c>
      <c r="Y7" s="47" t="s">
        <v>122</v>
      </c>
      <c r="Z7" s="48">
        <v>1</v>
      </c>
      <c r="AA7" s="47">
        <v>2</v>
      </c>
      <c r="AB7" s="100">
        <v>1511</v>
      </c>
      <c r="AC7" s="49">
        <v>3785.1</v>
      </c>
      <c r="AD7" s="49">
        <v>3785.1</v>
      </c>
      <c r="AE7" s="44">
        <f t="shared" si="1"/>
        <v>0</v>
      </c>
      <c r="AF7" s="47">
        <v>603</v>
      </c>
      <c r="AG7" s="47">
        <v>473</v>
      </c>
      <c r="AH7" s="47">
        <v>900</v>
      </c>
      <c r="AI7" s="72">
        <v>506</v>
      </c>
      <c r="AJ7" s="81">
        <v>517.20000000000005</v>
      </c>
      <c r="AK7" s="84">
        <v>0</v>
      </c>
      <c r="AL7" s="47" t="s">
        <v>137</v>
      </c>
      <c r="AM7" s="83">
        <v>212</v>
      </c>
      <c r="AN7" s="90">
        <v>1016</v>
      </c>
      <c r="AO7" s="75">
        <v>0</v>
      </c>
      <c r="AP7" s="47">
        <f t="shared" si="0"/>
        <v>4043.7</v>
      </c>
    </row>
    <row r="8" spans="1:42" s="77" customFormat="1" ht="16.5" thickBot="1" x14ac:dyDescent="0.3">
      <c r="A8" s="39">
        <v>5</v>
      </c>
      <c r="B8" s="46" t="s">
        <v>48</v>
      </c>
      <c r="C8" s="47">
        <v>1981</v>
      </c>
      <c r="D8" s="47">
        <v>33</v>
      </c>
      <c r="E8" s="47" t="s">
        <v>128</v>
      </c>
      <c r="F8" s="47" t="s">
        <v>127</v>
      </c>
      <c r="G8" s="47">
        <v>9</v>
      </c>
      <c r="H8" s="47">
        <v>2</v>
      </c>
      <c r="I8" s="47">
        <v>2</v>
      </c>
      <c r="J8" s="47">
        <v>64</v>
      </c>
      <c r="K8" s="47">
        <v>153</v>
      </c>
      <c r="L8" s="47" t="s">
        <v>122</v>
      </c>
      <c r="M8" s="47" t="s">
        <v>122</v>
      </c>
      <c r="N8" s="47" t="s">
        <v>121</v>
      </c>
      <c r="O8" s="47" t="s">
        <v>121</v>
      </c>
      <c r="P8" s="47" t="s">
        <v>122</v>
      </c>
      <c r="Q8" s="47" t="s">
        <v>122</v>
      </c>
      <c r="R8" s="47" t="s">
        <v>122</v>
      </c>
      <c r="S8" s="47" t="s">
        <v>121</v>
      </c>
      <c r="T8" s="47" t="s">
        <v>121</v>
      </c>
      <c r="U8" s="47">
        <v>2</v>
      </c>
      <c r="V8" s="47" t="s">
        <v>123</v>
      </c>
      <c r="W8" s="47" t="s">
        <v>124</v>
      </c>
      <c r="X8" s="47" t="s">
        <v>125</v>
      </c>
      <c r="Y8" s="47" t="s">
        <v>122</v>
      </c>
      <c r="Z8" s="48">
        <v>1</v>
      </c>
      <c r="AA8" s="47">
        <v>2</v>
      </c>
      <c r="AB8" s="49">
        <v>14744</v>
      </c>
      <c r="AC8" s="49">
        <v>3634.8</v>
      </c>
      <c r="AD8" s="49">
        <v>3210</v>
      </c>
      <c r="AE8" s="44">
        <f t="shared" si="1"/>
        <v>424.80000000000018</v>
      </c>
      <c r="AF8" s="47">
        <v>600</v>
      </c>
      <c r="AG8" s="47">
        <v>476</v>
      </c>
      <c r="AH8" s="47">
        <v>650</v>
      </c>
      <c r="AI8" s="72">
        <v>508.5</v>
      </c>
      <c r="AJ8" s="81">
        <v>520.29999999999995</v>
      </c>
      <c r="AK8" s="84">
        <v>0</v>
      </c>
      <c r="AL8" s="47" t="s">
        <v>133</v>
      </c>
      <c r="AM8" s="83">
        <v>460</v>
      </c>
      <c r="AN8" s="83">
        <v>721</v>
      </c>
      <c r="AO8" s="75">
        <v>0</v>
      </c>
      <c r="AP8" s="47">
        <f t="shared" si="0"/>
        <v>3682.55</v>
      </c>
    </row>
    <row r="9" spans="1:42" s="77" customFormat="1" ht="16.5" thickBot="1" x14ac:dyDescent="0.3">
      <c r="A9" s="45">
        <v>6</v>
      </c>
      <c r="B9" s="46" t="s">
        <v>49</v>
      </c>
      <c r="C9" s="47">
        <v>1981</v>
      </c>
      <c r="D9" s="47">
        <v>33</v>
      </c>
      <c r="E9" s="47" t="s">
        <v>128</v>
      </c>
      <c r="F9" s="47" t="s">
        <v>127</v>
      </c>
      <c r="G9" s="47">
        <v>9</v>
      </c>
      <c r="H9" s="47">
        <v>2</v>
      </c>
      <c r="I9" s="47">
        <v>2</v>
      </c>
      <c r="J9" s="47">
        <v>64</v>
      </c>
      <c r="K9" s="47">
        <v>136</v>
      </c>
      <c r="L9" s="47" t="s">
        <v>122</v>
      </c>
      <c r="M9" s="47" t="s">
        <v>122</v>
      </c>
      <c r="N9" s="47" t="s">
        <v>121</v>
      </c>
      <c r="O9" s="47" t="s">
        <v>121</v>
      </c>
      <c r="P9" s="47" t="s">
        <v>122</v>
      </c>
      <c r="Q9" s="47" t="s">
        <v>122</v>
      </c>
      <c r="R9" s="47" t="s">
        <v>122</v>
      </c>
      <c r="S9" s="47" t="s">
        <v>121</v>
      </c>
      <c r="T9" s="47" t="s">
        <v>121</v>
      </c>
      <c r="U9" s="47">
        <v>2</v>
      </c>
      <c r="V9" s="47" t="s">
        <v>123</v>
      </c>
      <c r="W9" s="47" t="s">
        <v>124</v>
      </c>
      <c r="X9" s="47" t="s">
        <v>125</v>
      </c>
      <c r="Y9" s="47" t="s">
        <v>122</v>
      </c>
      <c r="Z9" s="48">
        <v>1</v>
      </c>
      <c r="AA9" s="47">
        <v>2</v>
      </c>
      <c r="AB9" s="49">
        <v>14724</v>
      </c>
      <c r="AC9" s="49">
        <v>3654.2</v>
      </c>
      <c r="AD9" s="49">
        <v>3205</v>
      </c>
      <c r="AE9" s="44">
        <f t="shared" si="1"/>
        <v>449.19999999999982</v>
      </c>
      <c r="AF9" s="47">
        <v>600</v>
      </c>
      <c r="AG9" s="47">
        <v>476</v>
      </c>
      <c r="AH9" s="47">
        <v>650</v>
      </c>
      <c r="AI9" s="72">
        <v>509.2</v>
      </c>
      <c r="AJ9" s="81">
        <v>521.4</v>
      </c>
      <c r="AK9" s="84">
        <v>0</v>
      </c>
      <c r="AL9" s="47" t="s">
        <v>138</v>
      </c>
      <c r="AM9" s="83">
        <v>450</v>
      </c>
      <c r="AN9" s="83">
        <v>837</v>
      </c>
      <c r="AO9" s="75">
        <v>0</v>
      </c>
      <c r="AP9" s="47">
        <f t="shared" si="0"/>
        <v>3690.2999999999997</v>
      </c>
    </row>
    <row r="10" spans="1:42" s="77" customFormat="1" ht="16.5" thickBot="1" x14ac:dyDescent="0.3">
      <c r="A10" s="39">
        <v>7</v>
      </c>
      <c r="B10" s="46" t="s">
        <v>50</v>
      </c>
      <c r="C10" s="47">
        <v>1979</v>
      </c>
      <c r="D10" s="47">
        <v>35</v>
      </c>
      <c r="E10" s="47" t="s">
        <v>128</v>
      </c>
      <c r="F10" s="47" t="s">
        <v>126</v>
      </c>
      <c r="G10" s="47">
        <v>9</v>
      </c>
      <c r="H10" s="47">
        <v>3</v>
      </c>
      <c r="I10" s="47">
        <v>3</v>
      </c>
      <c r="J10" s="47">
        <v>108</v>
      </c>
      <c r="K10" s="47">
        <v>259</v>
      </c>
      <c r="L10" s="47" t="s">
        <v>122</v>
      </c>
      <c r="M10" s="47" t="s">
        <v>122</v>
      </c>
      <c r="N10" s="47" t="s">
        <v>121</v>
      </c>
      <c r="O10" s="47" t="s">
        <v>121</v>
      </c>
      <c r="P10" s="47" t="s">
        <v>122</v>
      </c>
      <c r="Q10" s="47" t="s">
        <v>122</v>
      </c>
      <c r="R10" s="47" t="s">
        <v>122</v>
      </c>
      <c r="S10" s="47" t="s">
        <v>121</v>
      </c>
      <c r="T10" s="47" t="s">
        <v>121</v>
      </c>
      <c r="U10" s="47">
        <v>3</v>
      </c>
      <c r="V10" s="47" t="s">
        <v>123</v>
      </c>
      <c r="W10" s="47" t="s">
        <v>124</v>
      </c>
      <c r="X10" s="47" t="s">
        <v>125</v>
      </c>
      <c r="Y10" s="47" t="s">
        <v>122</v>
      </c>
      <c r="Z10" s="48">
        <v>1</v>
      </c>
      <c r="AA10" s="47">
        <v>2</v>
      </c>
      <c r="AB10" s="49">
        <v>22557</v>
      </c>
      <c r="AC10" s="49">
        <v>5616</v>
      </c>
      <c r="AD10" s="49">
        <v>5616</v>
      </c>
      <c r="AE10" s="44">
        <f t="shared" si="1"/>
        <v>0</v>
      </c>
      <c r="AF10" s="47">
        <v>907</v>
      </c>
      <c r="AG10" s="47">
        <v>749</v>
      </c>
      <c r="AH10" s="47">
        <v>900</v>
      </c>
      <c r="AI10" s="72">
        <v>785.7</v>
      </c>
      <c r="AJ10" s="81">
        <v>802.6</v>
      </c>
      <c r="AK10" s="84">
        <v>0</v>
      </c>
      <c r="AL10" s="47" t="s">
        <v>139</v>
      </c>
      <c r="AM10" s="83">
        <v>850</v>
      </c>
      <c r="AN10" s="83">
        <v>978</v>
      </c>
      <c r="AO10" s="75">
        <v>0</v>
      </c>
      <c r="AP10" s="47">
        <f t="shared" si="0"/>
        <v>6017.3</v>
      </c>
    </row>
    <row r="11" spans="1:42" s="77" customFormat="1" ht="16.5" thickBot="1" x14ac:dyDescent="0.3">
      <c r="A11" s="45">
        <v>8</v>
      </c>
      <c r="B11" s="46" t="s">
        <v>51</v>
      </c>
      <c r="C11" s="47">
        <v>1981</v>
      </c>
      <c r="D11" s="47">
        <v>33</v>
      </c>
      <c r="E11" s="47" t="s">
        <v>128</v>
      </c>
      <c r="F11" s="47" t="s">
        <v>127</v>
      </c>
      <c r="G11" s="47">
        <v>9</v>
      </c>
      <c r="H11" s="47">
        <v>2</v>
      </c>
      <c r="I11" s="47">
        <v>2</v>
      </c>
      <c r="J11" s="47">
        <v>72</v>
      </c>
      <c r="K11" s="47">
        <v>138</v>
      </c>
      <c r="L11" s="47" t="s">
        <v>122</v>
      </c>
      <c r="M11" s="47" t="s">
        <v>122</v>
      </c>
      <c r="N11" s="47" t="s">
        <v>121</v>
      </c>
      <c r="O11" s="47" t="s">
        <v>121</v>
      </c>
      <c r="P11" s="47" t="s">
        <v>122</v>
      </c>
      <c r="Q11" s="47" t="s">
        <v>122</v>
      </c>
      <c r="R11" s="47" t="s">
        <v>122</v>
      </c>
      <c r="S11" s="47" t="s">
        <v>121</v>
      </c>
      <c r="T11" s="47" t="s">
        <v>121</v>
      </c>
      <c r="U11" s="47">
        <v>2</v>
      </c>
      <c r="V11" s="47" t="s">
        <v>123</v>
      </c>
      <c r="W11" s="47" t="s">
        <v>124</v>
      </c>
      <c r="X11" s="47" t="s">
        <v>125</v>
      </c>
      <c r="Y11" s="47" t="s">
        <v>122</v>
      </c>
      <c r="Z11" s="48">
        <v>1</v>
      </c>
      <c r="AA11" s="47">
        <v>2</v>
      </c>
      <c r="AB11" s="49">
        <v>14446</v>
      </c>
      <c r="AC11" s="49">
        <v>3630.8</v>
      </c>
      <c r="AD11" s="49">
        <v>3630.8</v>
      </c>
      <c r="AE11" s="44">
        <f t="shared" si="1"/>
        <v>0</v>
      </c>
      <c r="AF11" s="47">
        <v>600</v>
      </c>
      <c r="AG11" s="47">
        <v>476</v>
      </c>
      <c r="AH11" s="47">
        <v>600</v>
      </c>
      <c r="AI11" s="72">
        <v>521</v>
      </c>
      <c r="AJ11" s="81">
        <v>531.70000000000005</v>
      </c>
      <c r="AK11" s="84">
        <v>0</v>
      </c>
      <c r="AL11" s="47" t="s">
        <v>140</v>
      </c>
      <c r="AM11" s="83">
        <v>460</v>
      </c>
      <c r="AN11" s="83">
        <v>627</v>
      </c>
      <c r="AO11" s="75">
        <v>0</v>
      </c>
      <c r="AP11" s="47">
        <f t="shared" si="0"/>
        <v>3896.65</v>
      </c>
    </row>
    <row r="12" spans="1:42" s="77" customFormat="1" ht="16.5" thickBot="1" x14ac:dyDescent="0.3">
      <c r="A12" s="39">
        <v>9</v>
      </c>
      <c r="B12" s="46" t="s">
        <v>52</v>
      </c>
      <c r="C12" s="47">
        <v>1980</v>
      </c>
      <c r="D12" s="47">
        <v>34</v>
      </c>
      <c r="E12" s="47" t="s">
        <v>128</v>
      </c>
      <c r="F12" s="47" t="s">
        <v>127</v>
      </c>
      <c r="G12" s="47">
        <v>9</v>
      </c>
      <c r="H12" s="47">
        <v>3</v>
      </c>
      <c r="I12" s="47">
        <v>3</v>
      </c>
      <c r="J12" s="47">
        <v>106</v>
      </c>
      <c r="K12" s="47">
        <v>238</v>
      </c>
      <c r="L12" s="47" t="s">
        <v>122</v>
      </c>
      <c r="M12" s="47" t="s">
        <v>122</v>
      </c>
      <c r="N12" s="47" t="s">
        <v>121</v>
      </c>
      <c r="O12" s="47" t="s">
        <v>121</v>
      </c>
      <c r="P12" s="47" t="s">
        <v>122</v>
      </c>
      <c r="Q12" s="47" t="s">
        <v>122</v>
      </c>
      <c r="R12" s="47" t="s">
        <v>122</v>
      </c>
      <c r="S12" s="47" t="s">
        <v>121</v>
      </c>
      <c r="T12" s="47" t="s">
        <v>121</v>
      </c>
      <c r="U12" s="47">
        <v>3</v>
      </c>
      <c r="V12" s="47" t="s">
        <v>123</v>
      </c>
      <c r="W12" s="47" t="s">
        <v>124</v>
      </c>
      <c r="X12" s="47" t="s">
        <v>125</v>
      </c>
      <c r="Y12" s="47" t="s">
        <v>122</v>
      </c>
      <c r="Z12" s="48">
        <v>1</v>
      </c>
      <c r="AA12" s="47">
        <v>2</v>
      </c>
      <c r="AB12" s="49">
        <v>22550</v>
      </c>
      <c r="AC12" s="49">
        <v>5551.9</v>
      </c>
      <c r="AD12" s="49">
        <v>5478.8</v>
      </c>
      <c r="AE12" s="44">
        <f t="shared" si="1"/>
        <v>73.099999999999454</v>
      </c>
      <c r="AF12" s="47">
        <v>900</v>
      </c>
      <c r="AG12" s="47">
        <v>749</v>
      </c>
      <c r="AH12" s="47">
        <v>900</v>
      </c>
      <c r="AI12" s="72">
        <v>798.72</v>
      </c>
      <c r="AJ12" s="81">
        <v>814.72</v>
      </c>
      <c r="AK12" s="84">
        <v>0</v>
      </c>
      <c r="AL12" s="47" t="s">
        <v>145</v>
      </c>
      <c r="AM12" s="83">
        <v>830</v>
      </c>
      <c r="AN12" s="90">
        <v>1377</v>
      </c>
      <c r="AO12" s="75">
        <v>0</v>
      </c>
      <c r="AP12" s="47">
        <f t="shared" si="0"/>
        <v>5922.71</v>
      </c>
    </row>
    <row r="13" spans="1:42" s="77" customFormat="1" ht="16.5" thickBot="1" x14ac:dyDescent="0.3">
      <c r="A13" s="45">
        <v>10</v>
      </c>
      <c r="B13" s="46" t="s">
        <v>53</v>
      </c>
      <c r="C13" s="47">
        <v>1981</v>
      </c>
      <c r="D13" s="47">
        <v>33</v>
      </c>
      <c r="E13" s="47" t="s">
        <v>128</v>
      </c>
      <c r="F13" s="47" t="s">
        <v>127</v>
      </c>
      <c r="G13" s="47">
        <v>9</v>
      </c>
      <c r="H13" s="47">
        <v>2</v>
      </c>
      <c r="I13" s="47">
        <v>2</v>
      </c>
      <c r="J13" s="47">
        <v>72</v>
      </c>
      <c r="K13" s="47">
        <v>178</v>
      </c>
      <c r="L13" s="47" t="s">
        <v>122</v>
      </c>
      <c r="M13" s="47" t="s">
        <v>122</v>
      </c>
      <c r="N13" s="47" t="s">
        <v>121</v>
      </c>
      <c r="O13" s="47" t="s">
        <v>121</v>
      </c>
      <c r="P13" s="47" t="s">
        <v>122</v>
      </c>
      <c r="Q13" s="47" t="s">
        <v>122</v>
      </c>
      <c r="R13" s="47" t="s">
        <v>122</v>
      </c>
      <c r="S13" s="47" t="s">
        <v>121</v>
      </c>
      <c r="T13" s="47" t="s">
        <v>121</v>
      </c>
      <c r="U13" s="47">
        <v>2</v>
      </c>
      <c r="V13" s="47" t="s">
        <v>123</v>
      </c>
      <c r="W13" s="47" t="s">
        <v>124</v>
      </c>
      <c r="X13" s="47" t="s">
        <v>125</v>
      </c>
      <c r="Y13" s="47" t="s">
        <v>122</v>
      </c>
      <c r="Z13" s="48">
        <v>1</v>
      </c>
      <c r="AA13" s="47">
        <v>2</v>
      </c>
      <c r="AB13" s="49">
        <v>14444</v>
      </c>
      <c r="AC13" s="49">
        <v>3602.3</v>
      </c>
      <c r="AD13" s="49">
        <v>3602.3</v>
      </c>
      <c r="AE13" s="44">
        <f t="shared" si="1"/>
        <v>0</v>
      </c>
      <c r="AF13" s="47">
        <v>600</v>
      </c>
      <c r="AG13" s="47">
        <v>476</v>
      </c>
      <c r="AH13" s="47">
        <v>600</v>
      </c>
      <c r="AI13" s="72">
        <v>536.29999999999995</v>
      </c>
      <c r="AJ13" s="81">
        <v>546.79999999999995</v>
      </c>
      <c r="AK13" s="84">
        <v>0</v>
      </c>
      <c r="AL13" s="47" t="s">
        <v>141</v>
      </c>
      <c r="AM13" s="83">
        <v>610</v>
      </c>
      <c r="AN13" s="83">
        <v>568</v>
      </c>
      <c r="AO13" s="75">
        <v>0</v>
      </c>
      <c r="AP13" s="47">
        <f t="shared" si="0"/>
        <v>3875.7000000000003</v>
      </c>
    </row>
    <row r="14" spans="1:42" s="77" customFormat="1" ht="16.5" thickBot="1" x14ac:dyDescent="0.3">
      <c r="A14" s="39">
        <v>11</v>
      </c>
      <c r="B14" s="46" t="s">
        <v>54</v>
      </c>
      <c r="C14" s="47">
        <v>1980</v>
      </c>
      <c r="D14" s="47">
        <v>34</v>
      </c>
      <c r="E14" s="47" t="s">
        <v>128</v>
      </c>
      <c r="F14" s="47" t="s">
        <v>127</v>
      </c>
      <c r="G14" s="47">
        <v>9</v>
      </c>
      <c r="H14" s="47">
        <v>2</v>
      </c>
      <c r="I14" s="47">
        <v>2</v>
      </c>
      <c r="J14" s="47">
        <v>72</v>
      </c>
      <c r="K14" s="47">
        <v>133</v>
      </c>
      <c r="L14" s="47" t="s">
        <v>122</v>
      </c>
      <c r="M14" s="47" t="s">
        <v>122</v>
      </c>
      <c r="N14" s="47" t="s">
        <v>121</v>
      </c>
      <c r="O14" s="47" t="s">
        <v>121</v>
      </c>
      <c r="P14" s="47" t="s">
        <v>122</v>
      </c>
      <c r="Q14" s="47" t="s">
        <v>122</v>
      </c>
      <c r="R14" s="47" t="s">
        <v>122</v>
      </c>
      <c r="S14" s="47" t="s">
        <v>121</v>
      </c>
      <c r="T14" s="47" t="s">
        <v>121</v>
      </c>
      <c r="U14" s="47">
        <v>2</v>
      </c>
      <c r="V14" s="47" t="s">
        <v>123</v>
      </c>
      <c r="W14" s="47" t="s">
        <v>124</v>
      </c>
      <c r="X14" s="47" t="s">
        <v>125</v>
      </c>
      <c r="Y14" s="47" t="s">
        <v>122</v>
      </c>
      <c r="Z14" s="48">
        <v>1</v>
      </c>
      <c r="AA14" s="47">
        <v>2</v>
      </c>
      <c r="AB14" s="49">
        <v>14311</v>
      </c>
      <c r="AC14" s="49">
        <v>3623.3</v>
      </c>
      <c r="AD14" s="49">
        <v>3623.3</v>
      </c>
      <c r="AE14" s="44">
        <f t="shared" si="1"/>
        <v>0</v>
      </c>
      <c r="AF14" s="47">
        <v>600</v>
      </c>
      <c r="AG14" s="47">
        <v>476</v>
      </c>
      <c r="AH14" s="47">
        <v>600</v>
      </c>
      <c r="AI14" s="72">
        <v>559.15</v>
      </c>
      <c r="AJ14" s="81">
        <v>569.66</v>
      </c>
      <c r="AK14" s="84">
        <v>0</v>
      </c>
      <c r="AL14" s="47" t="s">
        <v>147</v>
      </c>
      <c r="AM14" s="83">
        <v>610</v>
      </c>
      <c r="AN14" s="83">
        <v>343</v>
      </c>
      <c r="AO14" s="75">
        <v>0</v>
      </c>
      <c r="AP14" s="47">
        <f t="shared" si="0"/>
        <v>3908.13</v>
      </c>
    </row>
    <row r="15" spans="1:42" s="77" customFormat="1" ht="16.5" thickBot="1" x14ac:dyDescent="0.3">
      <c r="A15" s="45">
        <v>12</v>
      </c>
      <c r="B15" s="46" t="s">
        <v>55</v>
      </c>
      <c r="C15" s="47">
        <v>1980</v>
      </c>
      <c r="D15" s="47">
        <v>34</v>
      </c>
      <c r="E15" s="47" t="s">
        <v>128</v>
      </c>
      <c r="F15" s="47" t="s">
        <v>127</v>
      </c>
      <c r="G15" s="47">
        <v>9</v>
      </c>
      <c r="H15" s="47">
        <v>3</v>
      </c>
      <c r="I15" s="47">
        <v>3</v>
      </c>
      <c r="J15" s="47">
        <v>108</v>
      </c>
      <c r="K15" s="47">
        <v>261</v>
      </c>
      <c r="L15" s="47" t="s">
        <v>122</v>
      </c>
      <c r="M15" s="47" t="s">
        <v>122</v>
      </c>
      <c r="N15" s="47" t="s">
        <v>121</v>
      </c>
      <c r="O15" s="47" t="s">
        <v>121</v>
      </c>
      <c r="P15" s="47" t="s">
        <v>122</v>
      </c>
      <c r="Q15" s="47" t="s">
        <v>122</v>
      </c>
      <c r="R15" s="47" t="s">
        <v>122</v>
      </c>
      <c r="S15" s="47" t="s">
        <v>121</v>
      </c>
      <c r="T15" s="47" t="s">
        <v>121</v>
      </c>
      <c r="U15" s="47">
        <v>3</v>
      </c>
      <c r="V15" s="47" t="s">
        <v>123</v>
      </c>
      <c r="W15" s="47" t="s">
        <v>124</v>
      </c>
      <c r="X15" s="47" t="s">
        <v>125</v>
      </c>
      <c r="Y15" s="47" t="s">
        <v>122</v>
      </c>
      <c r="Z15" s="48">
        <v>1</v>
      </c>
      <c r="AA15" s="47">
        <v>2</v>
      </c>
      <c r="AB15" s="49">
        <v>21693</v>
      </c>
      <c r="AC15" s="49">
        <v>5596</v>
      </c>
      <c r="AD15" s="49">
        <v>5596</v>
      </c>
      <c r="AE15" s="44">
        <f t="shared" si="1"/>
        <v>0</v>
      </c>
      <c r="AF15" s="47">
        <v>907</v>
      </c>
      <c r="AG15" s="47">
        <v>749</v>
      </c>
      <c r="AH15" s="47">
        <v>900</v>
      </c>
      <c r="AI15" s="72">
        <v>800.2</v>
      </c>
      <c r="AJ15" s="81">
        <v>814.1</v>
      </c>
      <c r="AK15" s="84">
        <v>0</v>
      </c>
      <c r="AL15" s="47" t="s">
        <v>142</v>
      </c>
      <c r="AM15" s="83">
        <v>780</v>
      </c>
      <c r="AN15" s="90">
        <v>1138</v>
      </c>
      <c r="AO15" s="75">
        <v>0</v>
      </c>
      <c r="AP15" s="47">
        <f t="shared" si="0"/>
        <v>6003.05</v>
      </c>
    </row>
    <row r="16" spans="1:42" s="77" customFormat="1" ht="16.5" thickBot="1" x14ac:dyDescent="0.3">
      <c r="A16" s="39">
        <v>13</v>
      </c>
      <c r="B16" s="46" t="s">
        <v>56</v>
      </c>
      <c r="C16" s="47">
        <v>1981</v>
      </c>
      <c r="D16" s="47">
        <v>33</v>
      </c>
      <c r="E16" s="47" t="s">
        <v>128</v>
      </c>
      <c r="F16" s="47" t="s">
        <v>127</v>
      </c>
      <c r="G16" s="47">
        <v>9</v>
      </c>
      <c r="H16" s="47">
        <v>3</v>
      </c>
      <c r="I16" s="47">
        <v>3</v>
      </c>
      <c r="J16" s="47">
        <v>108</v>
      </c>
      <c r="K16" s="47">
        <v>288</v>
      </c>
      <c r="L16" s="47" t="s">
        <v>122</v>
      </c>
      <c r="M16" s="47" t="s">
        <v>122</v>
      </c>
      <c r="N16" s="47" t="s">
        <v>121</v>
      </c>
      <c r="O16" s="47" t="s">
        <v>121</v>
      </c>
      <c r="P16" s="47" t="s">
        <v>122</v>
      </c>
      <c r="Q16" s="47" t="s">
        <v>122</v>
      </c>
      <c r="R16" s="47" t="s">
        <v>122</v>
      </c>
      <c r="S16" s="47" t="s">
        <v>121</v>
      </c>
      <c r="T16" s="47" t="s">
        <v>121</v>
      </c>
      <c r="U16" s="47">
        <v>3</v>
      </c>
      <c r="V16" s="47" t="s">
        <v>123</v>
      </c>
      <c r="W16" s="47" t="s">
        <v>124</v>
      </c>
      <c r="X16" s="47" t="s">
        <v>125</v>
      </c>
      <c r="Y16" s="47" t="s">
        <v>122</v>
      </c>
      <c r="Z16" s="48">
        <v>1</v>
      </c>
      <c r="AA16" s="47">
        <v>2</v>
      </c>
      <c r="AB16" s="49">
        <v>19794</v>
      </c>
      <c r="AC16" s="49">
        <v>5606.5</v>
      </c>
      <c r="AD16" s="49">
        <v>5606.5</v>
      </c>
      <c r="AE16" s="44">
        <f t="shared" si="1"/>
        <v>0</v>
      </c>
      <c r="AF16" s="47">
        <v>907</v>
      </c>
      <c r="AG16" s="47">
        <v>749</v>
      </c>
      <c r="AH16" s="47">
        <v>900</v>
      </c>
      <c r="AI16" s="72">
        <v>785.9</v>
      </c>
      <c r="AJ16" s="81">
        <v>802.6</v>
      </c>
      <c r="AK16" s="84">
        <v>0</v>
      </c>
      <c r="AL16" s="47" t="s">
        <v>149</v>
      </c>
      <c r="AM16" s="83">
        <v>750</v>
      </c>
      <c r="AN16" s="90">
        <v>1020</v>
      </c>
      <c r="AO16" s="75">
        <v>0</v>
      </c>
      <c r="AP16" s="47">
        <f t="shared" si="0"/>
        <v>6007.8</v>
      </c>
    </row>
    <row r="17" spans="1:42" s="77" customFormat="1" ht="16.5" thickBot="1" x14ac:dyDescent="0.3">
      <c r="A17" s="45">
        <v>14</v>
      </c>
      <c r="B17" s="46" t="s">
        <v>69</v>
      </c>
      <c r="C17" s="47">
        <v>1981</v>
      </c>
      <c r="D17" s="47">
        <v>33</v>
      </c>
      <c r="E17" s="47" t="s">
        <v>128</v>
      </c>
      <c r="F17" s="47" t="s">
        <v>127</v>
      </c>
      <c r="G17" s="47">
        <v>9</v>
      </c>
      <c r="H17" s="47">
        <v>3</v>
      </c>
      <c r="I17" s="47">
        <v>3</v>
      </c>
      <c r="J17" s="47">
        <v>108</v>
      </c>
      <c r="K17" s="47">
        <v>222</v>
      </c>
      <c r="L17" s="47" t="s">
        <v>122</v>
      </c>
      <c r="M17" s="47" t="s">
        <v>122</v>
      </c>
      <c r="N17" s="47" t="s">
        <v>121</v>
      </c>
      <c r="O17" s="47" t="s">
        <v>121</v>
      </c>
      <c r="P17" s="47" t="s">
        <v>122</v>
      </c>
      <c r="Q17" s="47" t="s">
        <v>122</v>
      </c>
      <c r="R17" s="47" t="s">
        <v>122</v>
      </c>
      <c r="S17" s="47" t="s">
        <v>121</v>
      </c>
      <c r="T17" s="47" t="s">
        <v>121</v>
      </c>
      <c r="U17" s="47">
        <v>3</v>
      </c>
      <c r="V17" s="47" t="s">
        <v>123</v>
      </c>
      <c r="W17" s="47" t="s">
        <v>124</v>
      </c>
      <c r="X17" s="47" t="s">
        <v>125</v>
      </c>
      <c r="Y17" s="47" t="s">
        <v>122</v>
      </c>
      <c r="Z17" s="48">
        <v>1</v>
      </c>
      <c r="AA17" s="47">
        <v>2</v>
      </c>
      <c r="AB17" s="49">
        <v>22054</v>
      </c>
      <c r="AC17" s="50">
        <v>5565.6</v>
      </c>
      <c r="AD17" s="49">
        <v>5565.6</v>
      </c>
      <c r="AE17" s="44">
        <f t="shared" si="1"/>
        <v>0</v>
      </c>
      <c r="AF17" s="47">
        <v>907</v>
      </c>
      <c r="AG17" s="47">
        <v>749</v>
      </c>
      <c r="AH17" s="47">
        <v>900</v>
      </c>
      <c r="AI17" s="72">
        <v>784.4</v>
      </c>
      <c r="AJ17" s="81">
        <v>802.2</v>
      </c>
      <c r="AK17" s="84">
        <v>0</v>
      </c>
      <c r="AL17" s="47" t="s">
        <v>184</v>
      </c>
      <c r="AM17" s="83">
        <v>720</v>
      </c>
      <c r="AN17" s="83">
        <v>712</v>
      </c>
      <c r="AO17" s="75">
        <v>0</v>
      </c>
      <c r="AP17" s="47">
        <f t="shared" si="0"/>
        <v>5966.7000000000007</v>
      </c>
    </row>
    <row r="18" spans="1:42" s="77" customFormat="1" ht="16.5" thickBot="1" x14ac:dyDescent="0.3">
      <c r="A18" s="39">
        <v>15</v>
      </c>
      <c r="B18" s="46" t="s">
        <v>71</v>
      </c>
      <c r="C18" s="47">
        <v>1976</v>
      </c>
      <c r="D18" s="47">
        <v>38</v>
      </c>
      <c r="E18" s="47" t="s">
        <v>129</v>
      </c>
      <c r="F18" s="47" t="s">
        <v>126</v>
      </c>
      <c r="G18" s="47">
        <v>9</v>
      </c>
      <c r="H18" s="47">
        <v>3</v>
      </c>
      <c r="I18" s="47">
        <v>3</v>
      </c>
      <c r="J18" s="47">
        <v>108</v>
      </c>
      <c r="K18" s="47">
        <v>249</v>
      </c>
      <c r="L18" s="47" t="s">
        <v>122</v>
      </c>
      <c r="M18" s="47" t="s">
        <v>122</v>
      </c>
      <c r="N18" s="47" t="s">
        <v>121</v>
      </c>
      <c r="O18" s="47" t="s">
        <v>121</v>
      </c>
      <c r="P18" s="47" t="s">
        <v>122</v>
      </c>
      <c r="Q18" s="47" t="s">
        <v>122</v>
      </c>
      <c r="R18" s="47" t="s">
        <v>122</v>
      </c>
      <c r="S18" s="47" t="s">
        <v>121</v>
      </c>
      <c r="T18" s="47" t="s">
        <v>121</v>
      </c>
      <c r="U18" s="47">
        <v>3</v>
      </c>
      <c r="V18" s="47" t="s">
        <v>123</v>
      </c>
      <c r="W18" s="47" t="s">
        <v>124</v>
      </c>
      <c r="X18" s="47" t="s">
        <v>125</v>
      </c>
      <c r="Y18" s="47" t="s">
        <v>122</v>
      </c>
      <c r="Z18" s="48">
        <v>1</v>
      </c>
      <c r="AA18" s="47">
        <v>2</v>
      </c>
      <c r="AB18" s="49">
        <v>19670</v>
      </c>
      <c r="AC18" s="49">
        <v>5474</v>
      </c>
      <c r="AD18" s="49">
        <v>5474</v>
      </c>
      <c r="AE18" s="44">
        <f t="shared" si="1"/>
        <v>0</v>
      </c>
      <c r="AF18" s="47">
        <v>947</v>
      </c>
      <c r="AG18" s="47">
        <v>749</v>
      </c>
      <c r="AH18" s="47">
        <v>900</v>
      </c>
      <c r="AI18" s="72">
        <v>776.3</v>
      </c>
      <c r="AJ18" s="81">
        <v>795.8</v>
      </c>
      <c r="AK18" s="84">
        <v>0</v>
      </c>
      <c r="AL18" s="47" t="s">
        <v>139</v>
      </c>
      <c r="AM18" s="83">
        <v>650</v>
      </c>
      <c r="AN18" s="83">
        <v>918</v>
      </c>
      <c r="AO18" s="75">
        <v>0</v>
      </c>
      <c r="AP18" s="47">
        <f t="shared" si="0"/>
        <v>5871.9</v>
      </c>
    </row>
    <row r="19" spans="1:42" s="77" customFormat="1" ht="16.5" thickBot="1" x14ac:dyDescent="0.3">
      <c r="A19" s="45">
        <v>16</v>
      </c>
      <c r="B19" s="46" t="s">
        <v>73</v>
      </c>
      <c r="C19" s="47">
        <v>1979</v>
      </c>
      <c r="D19" s="47">
        <v>35</v>
      </c>
      <c r="E19" s="47" t="s">
        <v>128</v>
      </c>
      <c r="F19" s="47" t="s">
        <v>127</v>
      </c>
      <c r="G19" s="47">
        <v>9</v>
      </c>
      <c r="H19" s="47">
        <v>2</v>
      </c>
      <c r="I19" s="47">
        <v>2</v>
      </c>
      <c r="J19" s="47">
        <v>72</v>
      </c>
      <c r="K19" s="47">
        <v>152</v>
      </c>
      <c r="L19" s="47" t="s">
        <v>122</v>
      </c>
      <c r="M19" s="47" t="s">
        <v>122</v>
      </c>
      <c r="N19" s="47" t="s">
        <v>121</v>
      </c>
      <c r="O19" s="47" t="s">
        <v>121</v>
      </c>
      <c r="P19" s="47" t="s">
        <v>122</v>
      </c>
      <c r="Q19" s="47" t="s">
        <v>122</v>
      </c>
      <c r="R19" s="47" t="s">
        <v>122</v>
      </c>
      <c r="S19" s="47" t="s">
        <v>121</v>
      </c>
      <c r="T19" s="47" t="s">
        <v>121</v>
      </c>
      <c r="U19" s="47">
        <v>2</v>
      </c>
      <c r="V19" s="47" t="s">
        <v>123</v>
      </c>
      <c r="W19" s="47" t="s">
        <v>124</v>
      </c>
      <c r="X19" s="47" t="s">
        <v>125</v>
      </c>
      <c r="Y19" s="47" t="s">
        <v>122</v>
      </c>
      <c r="Z19" s="48">
        <v>1</v>
      </c>
      <c r="AA19" s="47">
        <v>2</v>
      </c>
      <c r="AB19" s="49">
        <v>14162</v>
      </c>
      <c r="AC19" s="49">
        <v>3540</v>
      </c>
      <c r="AD19" s="49">
        <v>3540</v>
      </c>
      <c r="AE19" s="44">
        <f t="shared" si="1"/>
        <v>0</v>
      </c>
      <c r="AF19" s="47">
        <v>600</v>
      </c>
      <c r="AG19" s="47">
        <v>454</v>
      </c>
      <c r="AH19" s="47">
        <v>600</v>
      </c>
      <c r="AI19" s="72">
        <v>509</v>
      </c>
      <c r="AJ19" s="81">
        <v>519.4</v>
      </c>
      <c r="AK19" s="84">
        <v>0</v>
      </c>
      <c r="AL19" s="47" t="s">
        <v>182</v>
      </c>
      <c r="AM19" s="83">
        <v>0</v>
      </c>
      <c r="AN19" s="90">
        <v>1043</v>
      </c>
      <c r="AO19" s="75">
        <v>0</v>
      </c>
      <c r="AP19" s="47">
        <f t="shared" si="0"/>
        <v>3799.7</v>
      </c>
    </row>
    <row r="20" spans="1:42" s="77" customFormat="1" ht="16.5" thickBot="1" x14ac:dyDescent="0.3">
      <c r="A20" s="39">
        <v>17</v>
      </c>
      <c r="B20" s="46" t="s">
        <v>74</v>
      </c>
      <c r="C20" s="47">
        <v>1980</v>
      </c>
      <c r="D20" s="47">
        <v>34</v>
      </c>
      <c r="E20" s="47" t="s">
        <v>128</v>
      </c>
      <c r="F20" s="47" t="s">
        <v>127</v>
      </c>
      <c r="G20" s="47">
        <v>9</v>
      </c>
      <c r="H20" s="47">
        <v>2</v>
      </c>
      <c r="I20" s="47">
        <v>2</v>
      </c>
      <c r="J20" s="47">
        <v>72</v>
      </c>
      <c r="K20" s="47">
        <v>156</v>
      </c>
      <c r="L20" s="47" t="s">
        <v>122</v>
      </c>
      <c r="M20" s="47" t="s">
        <v>122</v>
      </c>
      <c r="N20" s="47" t="s">
        <v>121</v>
      </c>
      <c r="O20" s="47" t="s">
        <v>121</v>
      </c>
      <c r="P20" s="47" t="s">
        <v>122</v>
      </c>
      <c r="Q20" s="47" t="s">
        <v>122</v>
      </c>
      <c r="R20" s="47" t="s">
        <v>122</v>
      </c>
      <c r="S20" s="47" t="s">
        <v>121</v>
      </c>
      <c r="T20" s="47" t="s">
        <v>121</v>
      </c>
      <c r="U20" s="47">
        <v>2</v>
      </c>
      <c r="V20" s="47" t="s">
        <v>123</v>
      </c>
      <c r="W20" s="47" t="s">
        <v>124</v>
      </c>
      <c r="X20" s="47" t="s">
        <v>125</v>
      </c>
      <c r="Y20" s="47" t="s">
        <v>122</v>
      </c>
      <c r="Z20" s="48">
        <v>1</v>
      </c>
      <c r="AA20" s="47">
        <v>2</v>
      </c>
      <c r="AB20" s="49">
        <v>14280</v>
      </c>
      <c r="AC20" s="49">
        <v>3559</v>
      </c>
      <c r="AD20" s="49">
        <v>3559</v>
      </c>
      <c r="AE20" s="44">
        <f t="shared" si="1"/>
        <v>0</v>
      </c>
      <c r="AF20" s="47">
        <v>600</v>
      </c>
      <c r="AG20" s="47">
        <v>476</v>
      </c>
      <c r="AH20" s="47">
        <v>600</v>
      </c>
      <c r="AI20" s="72">
        <v>526.20000000000005</v>
      </c>
      <c r="AJ20" s="81">
        <v>536.6</v>
      </c>
      <c r="AK20" s="84">
        <v>0</v>
      </c>
      <c r="AL20" s="47" t="s">
        <v>183</v>
      </c>
      <c r="AM20" s="83">
        <v>0</v>
      </c>
      <c r="AN20" s="90">
        <v>1305</v>
      </c>
      <c r="AO20" s="75">
        <v>0</v>
      </c>
      <c r="AP20" s="47">
        <f t="shared" si="0"/>
        <v>3827.3</v>
      </c>
    </row>
    <row r="21" spans="1:42" s="77" customFormat="1" ht="16.5" thickBot="1" x14ac:dyDescent="0.3">
      <c r="A21" s="45">
        <v>18</v>
      </c>
      <c r="B21" s="46" t="s">
        <v>75</v>
      </c>
      <c r="C21" s="47">
        <v>1980</v>
      </c>
      <c r="D21" s="47">
        <v>34</v>
      </c>
      <c r="E21" s="47" t="s">
        <v>128</v>
      </c>
      <c r="F21" s="47" t="s">
        <v>127</v>
      </c>
      <c r="G21" s="47">
        <v>9</v>
      </c>
      <c r="H21" s="47">
        <v>2</v>
      </c>
      <c r="I21" s="47">
        <v>2</v>
      </c>
      <c r="J21" s="47">
        <v>72</v>
      </c>
      <c r="K21" s="47">
        <v>156</v>
      </c>
      <c r="L21" s="47" t="s">
        <v>122</v>
      </c>
      <c r="M21" s="47" t="s">
        <v>122</v>
      </c>
      <c r="N21" s="47" t="s">
        <v>121</v>
      </c>
      <c r="O21" s="47" t="s">
        <v>121</v>
      </c>
      <c r="P21" s="47" t="s">
        <v>122</v>
      </c>
      <c r="Q21" s="47" t="s">
        <v>122</v>
      </c>
      <c r="R21" s="47" t="s">
        <v>122</v>
      </c>
      <c r="S21" s="47" t="s">
        <v>121</v>
      </c>
      <c r="T21" s="47" t="s">
        <v>121</v>
      </c>
      <c r="U21" s="47">
        <v>2</v>
      </c>
      <c r="V21" s="47" t="s">
        <v>123</v>
      </c>
      <c r="W21" s="47" t="s">
        <v>124</v>
      </c>
      <c r="X21" s="47" t="s">
        <v>125</v>
      </c>
      <c r="Y21" s="47" t="s">
        <v>122</v>
      </c>
      <c r="Z21" s="48">
        <v>1</v>
      </c>
      <c r="AA21" s="47">
        <v>2</v>
      </c>
      <c r="AB21" s="49">
        <v>14326</v>
      </c>
      <c r="AC21" s="49">
        <v>3582</v>
      </c>
      <c r="AD21" s="49">
        <v>3582</v>
      </c>
      <c r="AE21" s="44">
        <f t="shared" si="1"/>
        <v>0</v>
      </c>
      <c r="AF21" s="47">
        <v>600</v>
      </c>
      <c r="AG21" s="47">
        <v>476</v>
      </c>
      <c r="AH21" s="47">
        <v>600</v>
      </c>
      <c r="AI21" s="72">
        <v>520.9</v>
      </c>
      <c r="AJ21" s="81">
        <v>531.1</v>
      </c>
      <c r="AK21" s="84">
        <v>0</v>
      </c>
      <c r="AL21" s="47" t="s">
        <v>188</v>
      </c>
      <c r="AM21" s="83">
        <v>530</v>
      </c>
      <c r="AN21" s="83">
        <v>284</v>
      </c>
      <c r="AO21" s="75">
        <v>0</v>
      </c>
      <c r="AP21" s="47">
        <f t="shared" si="0"/>
        <v>3847.55</v>
      </c>
    </row>
    <row r="22" spans="1:42" s="77" customFormat="1" ht="16.5" thickBot="1" x14ac:dyDescent="0.3">
      <c r="A22" s="39">
        <v>19</v>
      </c>
      <c r="B22" s="46" t="s">
        <v>76</v>
      </c>
      <c r="C22" s="47">
        <v>1980</v>
      </c>
      <c r="D22" s="47">
        <v>34</v>
      </c>
      <c r="E22" s="47" t="s">
        <v>128</v>
      </c>
      <c r="F22" s="47" t="s">
        <v>127</v>
      </c>
      <c r="G22" s="47">
        <v>9</v>
      </c>
      <c r="H22" s="47">
        <v>4</v>
      </c>
      <c r="I22" s="47">
        <v>4</v>
      </c>
      <c r="J22" s="47">
        <v>144</v>
      </c>
      <c r="K22" s="47">
        <v>348</v>
      </c>
      <c r="L22" s="47" t="s">
        <v>122</v>
      </c>
      <c r="M22" s="47" t="s">
        <v>122</v>
      </c>
      <c r="N22" s="47" t="s">
        <v>121</v>
      </c>
      <c r="O22" s="47" t="s">
        <v>121</v>
      </c>
      <c r="P22" s="47" t="s">
        <v>122</v>
      </c>
      <c r="Q22" s="47" t="s">
        <v>122</v>
      </c>
      <c r="R22" s="47" t="s">
        <v>122</v>
      </c>
      <c r="S22" s="47" t="s">
        <v>121</v>
      </c>
      <c r="T22" s="47" t="s">
        <v>121</v>
      </c>
      <c r="U22" s="47">
        <v>4</v>
      </c>
      <c r="V22" s="47" t="s">
        <v>123</v>
      </c>
      <c r="W22" s="47" t="s">
        <v>124</v>
      </c>
      <c r="X22" s="47" t="s">
        <v>125</v>
      </c>
      <c r="Y22" s="47" t="s">
        <v>122</v>
      </c>
      <c r="Z22" s="48">
        <v>1</v>
      </c>
      <c r="AA22" s="47">
        <v>2</v>
      </c>
      <c r="AB22" s="49">
        <v>30275</v>
      </c>
      <c r="AC22" s="49">
        <v>7633.1</v>
      </c>
      <c r="AD22" s="49">
        <v>7591.7</v>
      </c>
      <c r="AE22" s="44">
        <f t="shared" si="1"/>
        <v>41.400000000000546</v>
      </c>
      <c r="AF22" s="49">
        <v>1200</v>
      </c>
      <c r="AG22" s="49">
        <v>1018</v>
      </c>
      <c r="AH22" s="49">
        <v>1200</v>
      </c>
      <c r="AI22" s="73">
        <v>1007.65</v>
      </c>
      <c r="AJ22" s="92">
        <v>1031.3699999999999</v>
      </c>
      <c r="AK22" s="84">
        <v>0</v>
      </c>
      <c r="AL22" s="47" t="s">
        <v>191</v>
      </c>
      <c r="AM22" s="83">
        <v>930</v>
      </c>
      <c r="AN22" s="83">
        <v>266</v>
      </c>
      <c r="AO22" s="75">
        <v>0</v>
      </c>
      <c r="AP22" s="47">
        <f t="shared" si="0"/>
        <v>8128.085</v>
      </c>
    </row>
    <row r="23" spans="1:42" s="77" customFormat="1" ht="16.5" thickBot="1" x14ac:dyDescent="0.3">
      <c r="A23" s="45">
        <v>20</v>
      </c>
      <c r="B23" s="46" t="s">
        <v>78</v>
      </c>
      <c r="C23" s="47">
        <v>1980</v>
      </c>
      <c r="D23" s="47">
        <v>34</v>
      </c>
      <c r="E23" s="47" t="s">
        <v>128</v>
      </c>
      <c r="F23" s="47" t="s">
        <v>127</v>
      </c>
      <c r="G23" s="47">
        <v>9</v>
      </c>
      <c r="H23" s="47">
        <v>2</v>
      </c>
      <c r="I23" s="47">
        <v>2</v>
      </c>
      <c r="J23" s="47">
        <v>72</v>
      </c>
      <c r="K23" s="47">
        <v>150</v>
      </c>
      <c r="L23" s="47" t="s">
        <v>122</v>
      </c>
      <c r="M23" s="47" t="s">
        <v>122</v>
      </c>
      <c r="N23" s="47" t="s">
        <v>121</v>
      </c>
      <c r="O23" s="47" t="s">
        <v>121</v>
      </c>
      <c r="P23" s="47" t="s">
        <v>122</v>
      </c>
      <c r="Q23" s="47" t="s">
        <v>122</v>
      </c>
      <c r="R23" s="47" t="s">
        <v>122</v>
      </c>
      <c r="S23" s="47" t="s">
        <v>121</v>
      </c>
      <c r="T23" s="47" t="s">
        <v>121</v>
      </c>
      <c r="U23" s="47">
        <v>2</v>
      </c>
      <c r="V23" s="47" t="s">
        <v>123</v>
      </c>
      <c r="W23" s="47" t="s">
        <v>124</v>
      </c>
      <c r="X23" s="47" t="s">
        <v>125</v>
      </c>
      <c r="Y23" s="47" t="s">
        <v>122</v>
      </c>
      <c r="Z23" s="48">
        <v>1</v>
      </c>
      <c r="AA23" s="47">
        <v>2</v>
      </c>
      <c r="AB23" s="49">
        <v>14392</v>
      </c>
      <c r="AC23" s="49">
        <v>3559.5</v>
      </c>
      <c r="AD23" s="49">
        <v>3559.5</v>
      </c>
      <c r="AE23" s="44">
        <f t="shared" si="1"/>
        <v>0</v>
      </c>
      <c r="AF23" s="47">
        <v>600</v>
      </c>
      <c r="AG23" s="47">
        <v>476</v>
      </c>
      <c r="AH23" s="47">
        <v>600</v>
      </c>
      <c r="AI23" s="72">
        <v>561.20000000000005</v>
      </c>
      <c r="AJ23" s="81">
        <v>573</v>
      </c>
      <c r="AK23" s="84">
        <v>0</v>
      </c>
      <c r="AL23" s="47" t="s">
        <v>190</v>
      </c>
      <c r="AM23" s="83">
        <v>555</v>
      </c>
      <c r="AN23" s="83">
        <v>610</v>
      </c>
      <c r="AO23" s="75">
        <v>0</v>
      </c>
      <c r="AP23" s="47">
        <f t="shared" si="0"/>
        <v>3846</v>
      </c>
    </row>
    <row r="24" spans="1:42" s="77" customFormat="1" ht="16.5" thickBot="1" x14ac:dyDescent="0.3">
      <c r="A24" s="39">
        <v>21</v>
      </c>
      <c r="B24" s="46" t="s">
        <v>79</v>
      </c>
      <c r="C24" s="47">
        <v>1981</v>
      </c>
      <c r="D24" s="47">
        <v>33</v>
      </c>
      <c r="E24" s="47" t="s">
        <v>128</v>
      </c>
      <c r="F24" s="47" t="s">
        <v>127</v>
      </c>
      <c r="G24" s="47">
        <v>9</v>
      </c>
      <c r="H24" s="47">
        <v>3</v>
      </c>
      <c r="I24" s="47">
        <v>3</v>
      </c>
      <c r="J24" s="47">
        <v>107</v>
      </c>
      <c r="K24" s="47">
        <v>248</v>
      </c>
      <c r="L24" s="47" t="s">
        <v>122</v>
      </c>
      <c r="M24" s="47" t="s">
        <v>122</v>
      </c>
      <c r="N24" s="47" t="s">
        <v>121</v>
      </c>
      <c r="O24" s="47" t="s">
        <v>121</v>
      </c>
      <c r="P24" s="47" t="s">
        <v>122</v>
      </c>
      <c r="Q24" s="47" t="s">
        <v>122</v>
      </c>
      <c r="R24" s="47" t="s">
        <v>122</v>
      </c>
      <c r="S24" s="47" t="s">
        <v>121</v>
      </c>
      <c r="T24" s="47" t="s">
        <v>121</v>
      </c>
      <c r="U24" s="47">
        <v>3</v>
      </c>
      <c r="V24" s="47" t="s">
        <v>123</v>
      </c>
      <c r="W24" s="47" t="s">
        <v>124</v>
      </c>
      <c r="X24" s="47" t="s">
        <v>125</v>
      </c>
      <c r="Y24" s="47" t="s">
        <v>122</v>
      </c>
      <c r="Z24" s="48">
        <v>1</v>
      </c>
      <c r="AA24" s="47">
        <v>2</v>
      </c>
      <c r="AB24" s="49">
        <v>22645</v>
      </c>
      <c r="AC24" s="49">
        <v>5604.6</v>
      </c>
      <c r="AD24" s="49">
        <v>5562.6</v>
      </c>
      <c r="AE24" s="44">
        <f t="shared" si="1"/>
        <v>42</v>
      </c>
      <c r="AF24" s="47">
        <v>907</v>
      </c>
      <c r="AG24" s="47">
        <v>749</v>
      </c>
      <c r="AH24" s="47">
        <v>900</v>
      </c>
      <c r="AI24" s="72">
        <v>784.6</v>
      </c>
      <c r="AJ24" s="81">
        <v>799.2</v>
      </c>
      <c r="AK24" s="84">
        <v>0</v>
      </c>
      <c r="AL24" s="47" t="s">
        <v>192</v>
      </c>
      <c r="AM24" s="83">
        <v>370</v>
      </c>
      <c r="AN24" s="90">
        <v>1028</v>
      </c>
      <c r="AO24" s="75">
        <v>0</v>
      </c>
      <c r="AP24" s="47">
        <f t="shared" si="0"/>
        <v>5983.2000000000007</v>
      </c>
    </row>
    <row r="25" spans="1:42" s="77" customFormat="1" ht="16.5" thickBot="1" x14ac:dyDescent="0.3">
      <c r="A25" s="45">
        <v>22</v>
      </c>
      <c r="B25" s="46" t="s">
        <v>80</v>
      </c>
      <c r="C25" s="47">
        <v>1981</v>
      </c>
      <c r="D25" s="47">
        <v>33</v>
      </c>
      <c r="E25" s="47" t="s">
        <v>128</v>
      </c>
      <c r="F25" s="47" t="s">
        <v>127</v>
      </c>
      <c r="G25" s="47">
        <v>9</v>
      </c>
      <c r="H25" s="47">
        <v>2</v>
      </c>
      <c r="I25" s="47">
        <v>2</v>
      </c>
      <c r="J25" s="47">
        <v>72</v>
      </c>
      <c r="K25" s="47">
        <v>177</v>
      </c>
      <c r="L25" s="47" t="s">
        <v>122</v>
      </c>
      <c r="M25" s="47" t="s">
        <v>122</v>
      </c>
      <c r="N25" s="47" t="s">
        <v>121</v>
      </c>
      <c r="O25" s="47" t="s">
        <v>121</v>
      </c>
      <c r="P25" s="47" t="s">
        <v>122</v>
      </c>
      <c r="Q25" s="47" t="s">
        <v>122</v>
      </c>
      <c r="R25" s="47" t="s">
        <v>122</v>
      </c>
      <c r="S25" s="47" t="s">
        <v>121</v>
      </c>
      <c r="T25" s="47" t="s">
        <v>121</v>
      </c>
      <c r="U25" s="47">
        <v>2</v>
      </c>
      <c r="V25" s="47" t="s">
        <v>123</v>
      </c>
      <c r="W25" s="47" t="s">
        <v>124</v>
      </c>
      <c r="X25" s="47" t="s">
        <v>125</v>
      </c>
      <c r="Y25" s="47" t="s">
        <v>122</v>
      </c>
      <c r="Z25" s="48">
        <v>1</v>
      </c>
      <c r="AA25" s="47">
        <v>2</v>
      </c>
      <c r="AB25" s="49">
        <v>14527</v>
      </c>
      <c r="AC25" s="49">
        <v>3623.1</v>
      </c>
      <c r="AD25" s="49">
        <v>3623.1</v>
      </c>
      <c r="AE25" s="44">
        <f t="shared" si="1"/>
        <v>0</v>
      </c>
      <c r="AF25" s="47">
        <v>600</v>
      </c>
      <c r="AG25" s="47">
        <v>476</v>
      </c>
      <c r="AH25" s="47">
        <v>600</v>
      </c>
      <c r="AI25" s="72">
        <v>512.29999999999995</v>
      </c>
      <c r="AJ25" s="81">
        <v>523.29999999999995</v>
      </c>
      <c r="AK25" s="84">
        <v>0</v>
      </c>
      <c r="AL25" s="47" t="s">
        <v>193</v>
      </c>
      <c r="AM25" s="83">
        <v>370</v>
      </c>
      <c r="AN25" s="83">
        <v>889</v>
      </c>
      <c r="AO25" s="75">
        <v>0</v>
      </c>
      <c r="AP25" s="47">
        <f t="shared" si="0"/>
        <v>3884.75</v>
      </c>
    </row>
    <row r="26" spans="1:42" s="77" customFormat="1" ht="16.5" thickBot="1" x14ac:dyDescent="0.3">
      <c r="A26" s="39">
        <v>23</v>
      </c>
      <c r="B26" s="46" t="s">
        <v>81</v>
      </c>
      <c r="C26" s="47">
        <v>1980</v>
      </c>
      <c r="D26" s="47">
        <v>34</v>
      </c>
      <c r="E26" s="47" t="s">
        <v>128</v>
      </c>
      <c r="F26" s="47" t="s">
        <v>127</v>
      </c>
      <c r="G26" s="47">
        <v>9</v>
      </c>
      <c r="H26" s="47">
        <v>2</v>
      </c>
      <c r="I26" s="47">
        <v>2</v>
      </c>
      <c r="J26" s="47">
        <v>72</v>
      </c>
      <c r="K26" s="47">
        <v>166</v>
      </c>
      <c r="L26" s="47" t="s">
        <v>122</v>
      </c>
      <c r="M26" s="47" t="s">
        <v>122</v>
      </c>
      <c r="N26" s="47" t="s">
        <v>121</v>
      </c>
      <c r="O26" s="47" t="s">
        <v>121</v>
      </c>
      <c r="P26" s="47" t="s">
        <v>122</v>
      </c>
      <c r="Q26" s="47" t="s">
        <v>122</v>
      </c>
      <c r="R26" s="47" t="s">
        <v>122</v>
      </c>
      <c r="S26" s="47" t="s">
        <v>121</v>
      </c>
      <c r="T26" s="47" t="s">
        <v>121</v>
      </c>
      <c r="U26" s="47">
        <v>2</v>
      </c>
      <c r="V26" s="47" t="s">
        <v>123</v>
      </c>
      <c r="W26" s="47" t="s">
        <v>124</v>
      </c>
      <c r="X26" s="47" t="s">
        <v>125</v>
      </c>
      <c r="Y26" s="47" t="s">
        <v>122</v>
      </c>
      <c r="Z26" s="48">
        <v>1</v>
      </c>
      <c r="AA26" s="47">
        <v>2</v>
      </c>
      <c r="AB26" s="49">
        <v>14385</v>
      </c>
      <c r="AC26" s="49">
        <v>3595.2</v>
      </c>
      <c r="AD26" s="49">
        <v>3595.2</v>
      </c>
      <c r="AE26" s="44">
        <f t="shared" si="1"/>
        <v>0</v>
      </c>
      <c r="AF26" s="47">
        <v>600</v>
      </c>
      <c r="AG26" s="47">
        <v>476</v>
      </c>
      <c r="AH26" s="47">
        <v>600</v>
      </c>
      <c r="AI26" s="72">
        <v>532.79999999999995</v>
      </c>
      <c r="AJ26" s="81">
        <v>543.9</v>
      </c>
      <c r="AK26" s="84">
        <v>0</v>
      </c>
      <c r="AL26" s="47" t="s">
        <v>196</v>
      </c>
      <c r="AM26" s="83">
        <v>470</v>
      </c>
      <c r="AN26" s="83">
        <v>253</v>
      </c>
      <c r="AO26" s="75">
        <v>0</v>
      </c>
      <c r="AP26" s="47">
        <f t="shared" si="0"/>
        <v>3867.1499999999996</v>
      </c>
    </row>
    <row r="27" spans="1:42" s="77" customFormat="1" ht="16.5" thickBot="1" x14ac:dyDescent="0.3">
      <c r="A27" s="45">
        <v>24</v>
      </c>
      <c r="B27" s="46" t="s">
        <v>82</v>
      </c>
      <c r="C27" s="47">
        <v>1981</v>
      </c>
      <c r="D27" s="47">
        <v>33</v>
      </c>
      <c r="E27" s="47" t="s">
        <v>128</v>
      </c>
      <c r="F27" s="47" t="s">
        <v>127</v>
      </c>
      <c r="G27" s="47">
        <v>9</v>
      </c>
      <c r="H27" s="47">
        <v>2</v>
      </c>
      <c r="I27" s="47">
        <v>2</v>
      </c>
      <c r="J27" s="47">
        <v>72</v>
      </c>
      <c r="K27" s="47">
        <v>167</v>
      </c>
      <c r="L27" s="47" t="s">
        <v>122</v>
      </c>
      <c r="M27" s="47" t="s">
        <v>122</v>
      </c>
      <c r="N27" s="47" t="s">
        <v>121</v>
      </c>
      <c r="O27" s="47" t="s">
        <v>121</v>
      </c>
      <c r="P27" s="47" t="s">
        <v>122</v>
      </c>
      <c r="Q27" s="47" t="s">
        <v>122</v>
      </c>
      <c r="R27" s="47" t="s">
        <v>122</v>
      </c>
      <c r="S27" s="47" t="s">
        <v>121</v>
      </c>
      <c r="T27" s="47" t="s">
        <v>121</v>
      </c>
      <c r="U27" s="47">
        <v>2</v>
      </c>
      <c r="V27" s="47" t="s">
        <v>123</v>
      </c>
      <c r="W27" s="47" t="s">
        <v>124</v>
      </c>
      <c r="X27" s="47" t="s">
        <v>125</v>
      </c>
      <c r="Y27" s="47" t="s">
        <v>122</v>
      </c>
      <c r="Z27" s="48">
        <v>1</v>
      </c>
      <c r="AA27" s="47">
        <v>2</v>
      </c>
      <c r="AB27" s="49">
        <v>14473</v>
      </c>
      <c r="AC27" s="49">
        <v>3570.7</v>
      </c>
      <c r="AD27" s="49">
        <v>3570.7</v>
      </c>
      <c r="AE27" s="44">
        <f t="shared" si="1"/>
        <v>0</v>
      </c>
      <c r="AF27" s="47">
        <v>600</v>
      </c>
      <c r="AG27" s="47">
        <v>476</v>
      </c>
      <c r="AH27" s="47">
        <v>600</v>
      </c>
      <c r="AI27" s="72">
        <v>509.1</v>
      </c>
      <c r="AJ27" s="81">
        <v>519.79999999999995</v>
      </c>
      <c r="AK27" s="84">
        <v>0</v>
      </c>
      <c r="AL27" s="47" t="s">
        <v>194</v>
      </c>
      <c r="AM27" s="83">
        <v>670</v>
      </c>
      <c r="AN27" s="83">
        <v>495</v>
      </c>
      <c r="AO27" s="75">
        <v>0</v>
      </c>
      <c r="AP27" s="47">
        <f t="shared" si="0"/>
        <v>3830.6</v>
      </c>
    </row>
    <row r="28" spans="1:42" s="77" customFormat="1" ht="16.5" thickBot="1" x14ac:dyDescent="0.3">
      <c r="A28" s="39">
        <v>25</v>
      </c>
      <c r="B28" s="46" t="s">
        <v>83</v>
      </c>
      <c r="C28" s="47">
        <v>1981</v>
      </c>
      <c r="D28" s="47">
        <v>33</v>
      </c>
      <c r="E28" s="47" t="s">
        <v>128</v>
      </c>
      <c r="F28" s="47" t="s">
        <v>127</v>
      </c>
      <c r="G28" s="47">
        <v>9</v>
      </c>
      <c r="H28" s="47">
        <v>2</v>
      </c>
      <c r="I28" s="47">
        <v>2</v>
      </c>
      <c r="J28" s="47">
        <v>72</v>
      </c>
      <c r="K28" s="47">
        <v>138</v>
      </c>
      <c r="L28" s="47" t="s">
        <v>122</v>
      </c>
      <c r="M28" s="47" t="s">
        <v>122</v>
      </c>
      <c r="N28" s="47" t="s">
        <v>121</v>
      </c>
      <c r="O28" s="47" t="s">
        <v>121</v>
      </c>
      <c r="P28" s="47" t="s">
        <v>122</v>
      </c>
      <c r="Q28" s="47" t="s">
        <v>122</v>
      </c>
      <c r="R28" s="47" t="s">
        <v>122</v>
      </c>
      <c r="S28" s="47" t="s">
        <v>121</v>
      </c>
      <c r="T28" s="47" t="s">
        <v>121</v>
      </c>
      <c r="U28" s="47">
        <v>2</v>
      </c>
      <c r="V28" s="47" t="s">
        <v>123</v>
      </c>
      <c r="W28" s="47" t="s">
        <v>124</v>
      </c>
      <c r="X28" s="47" t="s">
        <v>125</v>
      </c>
      <c r="Y28" s="47" t="s">
        <v>122</v>
      </c>
      <c r="Z28" s="48">
        <v>1</v>
      </c>
      <c r="AA28" s="47">
        <v>2</v>
      </c>
      <c r="AB28" s="49">
        <v>14438</v>
      </c>
      <c r="AC28" s="49">
        <v>3588</v>
      </c>
      <c r="AD28" s="49">
        <v>3588</v>
      </c>
      <c r="AE28" s="44">
        <f t="shared" si="1"/>
        <v>0</v>
      </c>
      <c r="AF28" s="47">
        <v>600</v>
      </c>
      <c r="AG28" s="47">
        <v>476</v>
      </c>
      <c r="AH28" s="47">
        <v>600</v>
      </c>
      <c r="AI28" s="72">
        <v>505.3</v>
      </c>
      <c r="AJ28" s="81">
        <v>517.4</v>
      </c>
      <c r="AK28" s="84">
        <v>0</v>
      </c>
      <c r="AL28" s="47" t="s">
        <v>195</v>
      </c>
      <c r="AM28" s="90">
        <v>1215</v>
      </c>
      <c r="AN28" s="83">
        <v>730</v>
      </c>
      <c r="AO28" s="75">
        <v>0</v>
      </c>
      <c r="AP28" s="47">
        <f t="shared" si="0"/>
        <v>3846.7</v>
      </c>
    </row>
    <row r="29" spans="1:42" s="77" customFormat="1" ht="16.5" thickBot="1" x14ac:dyDescent="0.3">
      <c r="A29" s="45">
        <v>26</v>
      </c>
      <c r="B29" s="46" t="s">
        <v>88</v>
      </c>
      <c r="C29" s="47">
        <v>1979</v>
      </c>
      <c r="D29" s="47">
        <v>35</v>
      </c>
      <c r="E29" s="47" t="s">
        <v>130</v>
      </c>
      <c r="F29" s="47" t="s">
        <v>127</v>
      </c>
      <c r="G29" s="47">
        <v>9</v>
      </c>
      <c r="H29" s="47">
        <v>3</v>
      </c>
      <c r="I29" s="47">
        <v>3</v>
      </c>
      <c r="J29" s="47">
        <v>108</v>
      </c>
      <c r="K29" s="47">
        <v>264</v>
      </c>
      <c r="L29" s="47" t="s">
        <v>122</v>
      </c>
      <c r="M29" s="47" t="s">
        <v>122</v>
      </c>
      <c r="N29" s="47" t="s">
        <v>121</v>
      </c>
      <c r="O29" s="47" t="s">
        <v>121</v>
      </c>
      <c r="P29" s="47" t="s">
        <v>122</v>
      </c>
      <c r="Q29" s="47" t="s">
        <v>122</v>
      </c>
      <c r="R29" s="47" t="s">
        <v>122</v>
      </c>
      <c r="S29" s="47" t="s">
        <v>121</v>
      </c>
      <c r="T29" s="47" t="s">
        <v>121</v>
      </c>
      <c r="U29" s="47">
        <v>3</v>
      </c>
      <c r="V29" s="47" t="s">
        <v>123</v>
      </c>
      <c r="W29" s="47" t="s">
        <v>124</v>
      </c>
      <c r="X29" s="47" t="s">
        <v>125</v>
      </c>
      <c r="Y29" s="47" t="s">
        <v>122</v>
      </c>
      <c r="Z29" s="48">
        <v>1</v>
      </c>
      <c r="AA29" s="47">
        <v>2</v>
      </c>
      <c r="AB29" s="49">
        <v>22688</v>
      </c>
      <c r="AC29" s="49">
        <v>5648</v>
      </c>
      <c r="AD29" s="49">
        <v>5648</v>
      </c>
      <c r="AE29" s="44">
        <f t="shared" si="1"/>
        <v>0</v>
      </c>
      <c r="AF29" s="47">
        <v>930</v>
      </c>
      <c r="AG29" s="47">
        <v>884</v>
      </c>
      <c r="AH29" s="47">
        <v>930</v>
      </c>
      <c r="AI29" s="72">
        <v>787.7</v>
      </c>
      <c r="AJ29" s="81">
        <v>803.6</v>
      </c>
      <c r="AK29" s="84">
        <v>0</v>
      </c>
      <c r="AL29" s="47" t="s">
        <v>205</v>
      </c>
      <c r="AM29" s="83">
        <v>530</v>
      </c>
      <c r="AN29" s="83">
        <v>714</v>
      </c>
      <c r="AO29" s="75">
        <v>0</v>
      </c>
      <c r="AP29" s="47">
        <f t="shared" si="0"/>
        <v>6049.8</v>
      </c>
    </row>
    <row r="30" spans="1:42" ht="34.5" customHeight="1" thickBot="1" x14ac:dyDescent="0.3">
      <c r="A30" s="37"/>
      <c r="B30" s="37" t="s">
        <v>349</v>
      </c>
      <c r="C30" s="37"/>
      <c r="D30" s="37"/>
      <c r="E30" s="37"/>
      <c r="F30" s="37"/>
      <c r="G30" s="37">
        <f>SUM(G4:G29)</f>
        <v>234</v>
      </c>
      <c r="H30" s="37"/>
      <c r="I30" s="37">
        <f>SUM(I4:I29)</f>
        <v>66</v>
      </c>
      <c r="J30" s="37">
        <f>SUM(J4:J29)</f>
        <v>2349</v>
      </c>
      <c r="K30" s="37">
        <f>SUM(K4:K29)</f>
        <v>5367</v>
      </c>
      <c r="L30" s="37"/>
      <c r="M30" s="37"/>
      <c r="N30" s="37"/>
      <c r="O30" s="37"/>
      <c r="P30" s="37"/>
      <c r="Q30" s="37"/>
      <c r="R30" s="37"/>
      <c r="S30" s="37"/>
      <c r="T30" s="37"/>
      <c r="U30" s="37">
        <f>SUM(U4:U29)</f>
        <v>66</v>
      </c>
      <c r="V30" s="37"/>
      <c r="W30" s="37"/>
      <c r="X30" s="37"/>
      <c r="Y30" s="37"/>
      <c r="Z30" s="37">
        <f>SUM(Z4:Z29)</f>
        <v>26</v>
      </c>
      <c r="AA30" s="37">
        <f>SUM(AA4:AA29)</f>
        <v>52</v>
      </c>
      <c r="AB30" s="37"/>
      <c r="AC30" s="37">
        <f t="shared" ref="AC30:AH30" si="2">SUM(AC4:AC29)</f>
        <v>121763.20000000003</v>
      </c>
      <c r="AD30" s="99">
        <f t="shared" si="2"/>
        <v>120376.30000000002</v>
      </c>
      <c r="AE30">
        <f t="shared" si="2"/>
        <v>1386.8999999999996</v>
      </c>
      <c r="AF30">
        <f t="shared" si="2"/>
        <v>19939</v>
      </c>
      <c r="AG30">
        <f t="shared" si="2"/>
        <v>16203</v>
      </c>
      <c r="AH30">
        <f t="shared" si="2"/>
        <v>20230</v>
      </c>
      <c r="AJ30">
        <f>SUM(AJ4:AJ29)</f>
        <v>17524.109999999997</v>
      </c>
      <c r="AM30">
        <f>SUM(AM4:AM29)</f>
        <v>15822</v>
      </c>
      <c r="AN30">
        <f>SUM(AN4:AN29)</f>
        <v>20980</v>
      </c>
      <c r="AO30">
        <f>SUM(AO4:AO29)</f>
        <v>0</v>
      </c>
      <c r="AP30">
        <f>SUM(AP4:AP29)</f>
        <v>129831.80499999999</v>
      </c>
    </row>
    <row r="31" spans="1:42" x14ac:dyDescent="0.25">
      <c r="J31">
        <f>J30+'6 группа'!J9+'5 группа'!J12+'4а группа'!J58+'3 группа'!J11+'2 группа'!J36+'1 группа'!J7</f>
        <v>10943</v>
      </c>
      <c r="K31">
        <f>K30+'6 группа'!K9+'5 группа'!K12+'4а группа'!K58+'3 группа'!K11+'2 группа'!K36+'1 группа'!K7</f>
        <v>24993</v>
      </c>
      <c r="S31" s="23" t="s">
        <v>345</v>
      </c>
      <c r="U31">
        <f>U30*2.9*9</f>
        <v>1722.6000000000001</v>
      </c>
      <c r="Z31">
        <f>Z30+'6 группа'!Z9+'5 группа'!Z12+'4а группа'!Z58+'3 группа'!Z11+'2 группа'!Z36+'1 группа'!Z7</f>
        <v>130</v>
      </c>
      <c r="AA31">
        <f>AA30+'6 группа'!AA9+'5 группа'!AA12+'4а группа'!AA58+'3 группа'!AA11+'2 группа'!AA36+'1 группа'!AA7</f>
        <v>265</v>
      </c>
      <c r="AC31">
        <f>AC30+'6 группа'!AC9+'5 группа'!AC12+'4а группа'!AC58+'3 группа'!AC11+'2 группа'!AC36+'1 группа'!AC7</f>
        <v>589827.30000000005</v>
      </c>
      <c r="AE31">
        <f>AE30+'6 группа'!AE9+'5 группа'!AE12+'4а группа'!AE58+'3 группа'!AE11+'2 группа'!AE36+'1 группа'!AE7</f>
        <v>20107.999999999996</v>
      </c>
      <c r="AJ31">
        <f>AJ30+'6 группа'!AJ9+'5 группа'!AJ12+'4а группа'!AJ58+'3 группа'!AJ11+'2 группа'!AJ36+'1 группа'!AJ7</f>
        <v>80386.859999999986</v>
      </c>
    </row>
    <row r="32" spans="1:42" x14ac:dyDescent="0.25">
      <c r="J32" s="33">
        <f>'[1]Жилищный фонд'!$J$158-J31</f>
        <v>1708</v>
      </c>
      <c r="K32" s="33">
        <f>'[1]Жилищный фонд'!$K$158-K31</f>
        <v>4934</v>
      </c>
      <c r="S32" s="23" t="s">
        <v>347</v>
      </c>
      <c r="U32">
        <f>U30*8</f>
        <v>528</v>
      </c>
      <c r="Z32" s="33">
        <f>'[1]Жилищный фонд'!$Z$158-Z31</f>
        <v>21</v>
      </c>
      <c r="AA32" s="33">
        <f>'[1]Жилищный фонд'!$AA$158-AA31</f>
        <v>36</v>
      </c>
      <c r="AC32" s="33">
        <f>'[1]Жилищный фонд'!$AC$158-AC31</f>
        <v>113464.10000000021</v>
      </c>
      <c r="AD32" s="33"/>
      <c r="AE32" s="33">
        <f>'[1]Жилищный фонд'!$AE$158-AE31</f>
        <v>3161.2900000000118</v>
      </c>
      <c r="AJ32" s="33">
        <f>'[1]Жилищный фонд'!$AJ$158-AJ31</f>
        <v>18799.400000000067</v>
      </c>
    </row>
    <row r="33" spans="7:11" x14ac:dyDescent="0.25">
      <c r="G33" s="23" t="s">
        <v>346</v>
      </c>
      <c r="K33">
        <f>K30*0.006</f>
        <v>32.201999999999998</v>
      </c>
    </row>
    <row r="34" spans="7:11" x14ac:dyDescent="0.25">
      <c r="G34" s="23" t="s">
        <v>348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1:AD1"/>
    <mergeCell ref="O2:Q2"/>
    <mergeCell ref="AM2:AO2"/>
    <mergeCell ref="AG2:AG3"/>
    <mergeCell ref="AH2:AH3"/>
    <mergeCell ref="AI2:AI3"/>
    <mergeCell ref="AJ2:AJ3"/>
    <mergeCell ref="AK2:AK3"/>
    <mergeCell ref="AL2:AL3"/>
    <mergeCell ref="AF2:AF3"/>
    <mergeCell ref="T2:T3"/>
    <mergeCell ref="U2:U3"/>
    <mergeCell ref="V2:V3"/>
    <mergeCell ref="W2:W3"/>
    <mergeCell ref="X2:X3"/>
    <mergeCell ref="Y2:Y3"/>
    <mergeCell ref="AB2:AB3"/>
    <mergeCell ref="AC2:AC3"/>
    <mergeCell ref="AD2:AD3"/>
    <mergeCell ref="AP2:AP3"/>
    <mergeCell ref="R2:S2"/>
    <mergeCell ref="A2:A3"/>
    <mergeCell ref="B2:B3"/>
    <mergeCell ref="C2:C3"/>
    <mergeCell ref="D2:D3"/>
    <mergeCell ref="E2:E3"/>
    <mergeCell ref="K2:K3"/>
    <mergeCell ref="L2:N2"/>
    <mergeCell ref="Z2:Z3"/>
    <mergeCell ref="AA2:AA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группа</vt:lpstr>
      <vt:lpstr>2 группа</vt:lpstr>
      <vt:lpstr>3 группа</vt:lpstr>
      <vt:lpstr>4а группа</vt:lpstr>
      <vt:lpstr>4б группа</vt:lpstr>
      <vt:lpstr>5 группа</vt:lpstr>
      <vt:lpstr>6 группа</vt:lpstr>
      <vt:lpstr>7 группа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User34535</dc:creator>
  <cp:lastModifiedBy>user</cp:lastModifiedBy>
  <cp:lastPrinted>2014-12-26T06:24:16Z</cp:lastPrinted>
  <dcterms:created xsi:type="dcterms:W3CDTF">2014-03-12T15:22:19Z</dcterms:created>
  <dcterms:modified xsi:type="dcterms:W3CDTF">2015-03-19T06:34:25Z</dcterms:modified>
</cp:coreProperties>
</file>